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5-26/"/>
    </mc:Choice>
  </mc:AlternateContent>
  <xr:revisionPtr revIDLastSave="93" documentId="13_ncr:1_{9404932E-D837-4599-A939-6FD2B6698968}" xr6:coauthVersionLast="47" xr6:coauthVersionMax="47" xr10:uidLastSave="{89DDE00B-88E1-4918-A561-10FFB3CB27E0}"/>
  <bookViews>
    <workbookView xWindow="28680" yWindow="-120" windowWidth="29040" windowHeight="15720" xr2:uid="{793B0F91-3506-48C6-9B18-B250CF899A06}"/>
  </bookViews>
  <sheets>
    <sheet name="Financial Statement" sheetId="1" r:id="rId1"/>
    <sheet name="Sav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AD77" i="1"/>
  <c r="G94" i="1" l="1"/>
  <c r="AQ76" i="1" l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J73" i="1"/>
  <c r="AJ72" i="1"/>
  <c r="AJ71" i="1"/>
  <c r="AJ70" i="1"/>
  <c r="AJ68" i="1"/>
  <c r="AJ67" i="1"/>
  <c r="E22" i="2"/>
  <c r="AN77" i="1"/>
  <c r="AN78" i="1" s="1"/>
  <c r="AM77" i="1"/>
  <c r="AM78" i="1" s="1"/>
  <c r="AJ45" i="1"/>
  <c r="AJ44" i="1"/>
  <c r="AJ40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8" i="1"/>
  <c r="AQ17" i="1"/>
  <c r="AQ16" i="1"/>
  <c r="AQ15" i="1"/>
  <c r="AQ14" i="1"/>
  <c r="AQ13" i="1"/>
  <c r="AQ12" i="1"/>
  <c r="AQ11" i="1"/>
  <c r="AQ19" i="1"/>
  <c r="J93" i="1"/>
  <c r="F77" i="1"/>
  <c r="G77" i="1"/>
  <c r="P77" i="1"/>
  <c r="P78" i="1" s="1"/>
  <c r="AJ76" i="1"/>
  <c r="AJ75" i="1"/>
  <c r="AJ74" i="1"/>
  <c r="AJ66" i="1"/>
  <c r="AJ65" i="1"/>
  <c r="AJ64" i="1"/>
  <c r="AJ63" i="1"/>
  <c r="AJ62" i="1"/>
  <c r="AP77" i="1"/>
  <c r="AO77" i="1"/>
  <c r="AO78" i="1" s="1"/>
  <c r="AL77" i="1"/>
  <c r="AK77" i="1"/>
  <c r="AI77" i="1"/>
  <c r="AH77" i="1"/>
  <c r="AG77" i="1"/>
  <c r="AF77" i="1"/>
  <c r="AF78" i="1" s="1"/>
  <c r="AE77" i="1"/>
  <c r="AD78" i="1"/>
  <c r="AB77" i="1"/>
  <c r="AA77" i="1"/>
  <c r="Z77" i="1"/>
  <c r="Y77" i="1"/>
  <c r="X77" i="1"/>
  <c r="W77" i="1"/>
  <c r="V77" i="1"/>
  <c r="U77" i="1"/>
  <c r="S77" i="1"/>
  <c r="R77" i="1"/>
  <c r="Q77" i="1"/>
  <c r="O77" i="1"/>
  <c r="N77" i="1"/>
  <c r="M77" i="1"/>
  <c r="L77" i="1"/>
  <c r="K77" i="1"/>
  <c r="AJ52" i="1"/>
  <c r="AJ21" i="1"/>
  <c r="AJ61" i="1"/>
  <c r="AJ60" i="1"/>
  <c r="AJ59" i="1"/>
  <c r="AJ58" i="1"/>
  <c r="AJ57" i="1"/>
  <c r="AJ56" i="1"/>
  <c r="AJ55" i="1"/>
  <c r="AJ54" i="1"/>
  <c r="AJ53" i="1"/>
  <c r="AJ51" i="1"/>
  <c r="AJ50" i="1"/>
  <c r="AJ49" i="1"/>
  <c r="AJ48" i="1"/>
  <c r="AJ47" i="1"/>
  <c r="AJ46" i="1"/>
  <c r="AJ43" i="1"/>
  <c r="AJ42" i="1"/>
  <c r="AJ41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0" i="1"/>
  <c r="AJ19" i="1"/>
  <c r="AJ18" i="1"/>
  <c r="AJ17" i="1"/>
  <c r="AJ16" i="1"/>
  <c r="AJ15" i="1"/>
  <c r="AJ14" i="1"/>
  <c r="AJ13" i="1"/>
  <c r="AJ12" i="1"/>
  <c r="AJ11" i="1"/>
  <c r="G93" i="1"/>
  <c r="AQ77" i="1" l="1"/>
  <c r="AJ77" i="1"/>
  <c r="AC78" i="1"/>
  <c r="AQ7" i="1"/>
  <c r="AA78" i="1" l="1"/>
  <c r="AE78" i="1" l="1"/>
  <c r="AQ78" i="1"/>
  <c r="AL78" i="1"/>
  <c r="AK78" i="1"/>
  <c r="Z78" i="1"/>
  <c r="R78" i="1"/>
  <c r="Q78" i="1"/>
  <c r="O78" i="1"/>
  <c r="N78" i="1"/>
  <c r="M78" i="1"/>
  <c r="L78" i="1"/>
  <c r="K78" i="1"/>
  <c r="AJ7" i="1"/>
  <c r="AP78" i="1"/>
  <c r="AJ78" i="1" l="1"/>
  <c r="Y78" i="1"/>
  <c r="X78" i="1"/>
  <c r="T78" i="1"/>
  <c r="V78" i="1"/>
  <c r="U78" i="1"/>
  <c r="W78" i="1"/>
  <c r="AB78" i="1"/>
  <c r="S78" i="1"/>
</calcChain>
</file>

<file path=xl/sharedStrings.xml><?xml version="1.0" encoding="utf-8"?>
<sst xmlns="http://schemas.openxmlformats.org/spreadsheetml/2006/main" count="427" uniqueCount="223">
  <si>
    <t>Transaction details.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</si>
  <si>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</si>
  <si>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</si>
  <si>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</si>
  <si>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</si>
  <si>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</si>
  <si>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</si>
  <si>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Payments</t>
  </si>
  <si>
    <t>Balance</t>
  </si>
  <si>
    <t>Training</t>
  </si>
  <si>
    <t>Insurance</t>
  </si>
  <si>
    <t>VAT</t>
  </si>
  <si>
    <t>Total exp'</t>
  </si>
  <si>
    <t>Precept</t>
  </si>
  <si>
    <t xml:space="preserve">VAT refund </t>
  </si>
  <si>
    <t>Donations</t>
  </si>
  <si>
    <t xml:space="preserve">Other </t>
  </si>
  <si>
    <t>Total Inc'</t>
  </si>
  <si>
    <t>BBF</t>
  </si>
  <si>
    <t>Receipts</t>
  </si>
  <si>
    <t>Earmarked reserves</t>
  </si>
  <si>
    <t>Election Fund</t>
  </si>
  <si>
    <t>Compton Tree Inspection</t>
  </si>
  <si>
    <t>Budget</t>
  </si>
  <si>
    <t>Audit</t>
  </si>
  <si>
    <t>Clerks Expenses</t>
  </si>
  <si>
    <t xml:space="preserve">GAPTC </t>
  </si>
  <si>
    <t>Payroll Fees</t>
  </si>
  <si>
    <t>Anti Viral</t>
  </si>
  <si>
    <t>Hall Hire</t>
  </si>
  <si>
    <t>VETS subs</t>
  </si>
  <si>
    <t>Data Protection/ICO</t>
  </si>
  <si>
    <t>Defib Equip</t>
  </si>
  <si>
    <t>Budget Balance</t>
  </si>
  <si>
    <t>sundry</t>
  </si>
  <si>
    <t xml:space="preserve">RESERVES STATEMENT  </t>
  </si>
  <si>
    <t>Total</t>
  </si>
  <si>
    <t>Grants</t>
  </si>
  <si>
    <t>election expenses</t>
  </si>
  <si>
    <t xml:space="preserve"> </t>
  </si>
  <si>
    <t>Pension contr' Employer and employee 108 employer</t>
  </si>
  <si>
    <t>PAYE</t>
  </si>
  <si>
    <t>Website/IT licence</t>
  </si>
  <si>
    <t>General Reserves</t>
  </si>
  <si>
    <t>Clerk's Remuneration incl paye pension contribution</t>
  </si>
  <si>
    <t xml:space="preserve">Laptop </t>
  </si>
  <si>
    <t>Trf to reserves</t>
  </si>
  <si>
    <t>Total Earmarked</t>
  </si>
  <si>
    <t>bacs</t>
  </si>
  <si>
    <t>HMRC</t>
  </si>
  <si>
    <t>BACS</t>
  </si>
  <si>
    <t>GAPTC</t>
  </si>
  <si>
    <t>APM</t>
  </si>
  <si>
    <t>DD</t>
  </si>
  <si>
    <t>Nest</t>
  </si>
  <si>
    <t>Clerk</t>
  </si>
  <si>
    <t xml:space="preserve">Clerk </t>
  </si>
  <si>
    <t xml:space="preserve">Clerk Pension </t>
  </si>
  <si>
    <t>TRF</t>
  </si>
  <si>
    <t>VAT refund to PVH</t>
  </si>
  <si>
    <t xml:space="preserve">Compton Tree Inspection </t>
  </si>
  <si>
    <t>To Village Hall</t>
  </si>
  <si>
    <t>Lloyds</t>
  </si>
  <si>
    <t>Bank Fees</t>
  </si>
  <si>
    <t>07.04.25</t>
  </si>
  <si>
    <t>09.04.25</t>
  </si>
  <si>
    <t>15.04.25</t>
  </si>
  <si>
    <t>Service Charge</t>
  </si>
  <si>
    <t>16.04.25</t>
  </si>
  <si>
    <t xml:space="preserve">Annual Fee   </t>
  </si>
  <si>
    <t>Quoakle</t>
  </si>
  <si>
    <t>Website Annual Fee</t>
  </si>
  <si>
    <t>Stationery Printing</t>
  </si>
  <si>
    <t>Expenses - Flowers</t>
  </si>
  <si>
    <t>Expenses -Ink and Chair</t>
  </si>
  <si>
    <t>to savings</t>
  </si>
  <si>
    <t>Savings</t>
  </si>
  <si>
    <t>24.04.25</t>
  </si>
  <si>
    <t xml:space="preserve">TRF </t>
  </si>
  <si>
    <t>from Current</t>
  </si>
  <si>
    <t>To current</t>
  </si>
  <si>
    <t>Interest</t>
  </si>
  <si>
    <t>25-26 Budget</t>
  </si>
  <si>
    <t>Cashbook 2025-26</t>
  </si>
  <si>
    <t>25.04.25</t>
  </si>
  <si>
    <t>FoDDC</t>
  </si>
  <si>
    <t>29.04.25</t>
  </si>
  <si>
    <t xml:space="preserve">Expenses APM </t>
  </si>
  <si>
    <t xml:space="preserve">VH Accounts </t>
  </si>
  <si>
    <t>APM refreshments bought</t>
  </si>
  <si>
    <t xml:space="preserve">Councillor </t>
  </si>
  <si>
    <t>03/6j</t>
  </si>
  <si>
    <t>03/6h</t>
  </si>
  <si>
    <t>09.05.25</t>
  </si>
  <si>
    <t>13.05.25</t>
  </si>
  <si>
    <t>09.06.25</t>
  </si>
  <si>
    <t>minute ref</t>
  </si>
  <si>
    <t>02.05.25</t>
  </si>
  <si>
    <t>Community First</t>
  </si>
  <si>
    <t>Community Heartbeat</t>
  </si>
  <si>
    <t>Defib and VETS</t>
  </si>
  <si>
    <t>trf</t>
  </si>
  <si>
    <t>19.05.25</t>
  </si>
  <si>
    <t>service charge</t>
  </si>
  <si>
    <t>30.05.25</t>
  </si>
  <si>
    <t>02.06.25</t>
  </si>
  <si>
    <t>Salary</t>
  </si>
  <si>
    <t>expenses- printer ink</t>
  </si>
  <si>
    <t xml:space="preserve">Nest </t>
  </si>
  <si>
    <t>VAT refund PC and VH</t>
  </si>
  <si>
    <t>Credit</t>
  </si>
  <si>
    <t>18.06.25</t>
  </si>
  <si>
    <t>Pauntley Village Hall</t>
  </si>
  <si>
    <t>VAT refund trf</t>
  </si>
  <si>
    <t>30.06.25</t>
  </si>
  <si>
    <t>09/16n</t>
  </si>
  <si>
    <t>09/16q</t>
  </si>
  <si>
    <t>09/16p</t>
  </si>
  <si>
    <t>09/16o</t>
  </si>
  <si>
    <t>09/16m</t>
  </si>
  <si>
    <t>VH Vat refund</t>
  </si>
  <si>
    <t>16.07.25</t>
  </si>
  <si>
    <t>Insurance refund</t>
  </si>
  <si>
    <t>PATA</t>
  </si>
  <si>
    <t>Internal Audit</t>
  </si>
  <si>
    <t>Training part 2</t>
  </si>
  <si>
    <t>Training part 1</t>
  </si>
  <si>
    <t>30.07.25</t>
  </si>
  <si>
    <t>28.07.25</t>
  </si>
  <si>
    <t>09.07.25</t>
  </si>
  <si>
    <t>11.08.25</t>
  </si>
  <si>
    <t>08.08.25</t>
  </si>
  <si>
    <t>13/9g</t>
  </si>
  <si>
    <t>13/9d</t>
  </si>
  <si>
    <t>13/9c</t>
  </si>
  <si>
    <t>13/9e</t>
  </si>
  <si>
    <t>13/9f</t>
  </si>
  <si>
    <t>29.08.25</t>
  </si>
  <si>
    <t xml:space="preserve">Lloyds </t>
  </si>
  <si>
    <t>30.09.25</t>
  </si>
  <si>
    <t>06.10.25</t>
  </si>
  <si>
    <t>09.10.25</t>
  </si>
  <si>
    <t>NEST</t>
  </si>
  <si>
    <t>09.09.25</t>
  </si>
  <si>
    <t>11.09.25</t>
  </si>
  <si>
    <t>19/9d</t>
  </si>
  <si>
    <t>19/9f</t>
  </si>
  <si>
    <t>Asset Maintenance/laptop</t>
  </si>
  <si>
    <t>Asset Maintenance:</t>
  </si>
  <si>
    <t>Defibrillator</t>
  </si>
  <si>
    <t>Noticeboard</t>
  </si>
  <si>
    <t>Bus shelter/phone boxes</t>
  </si>
  <si>
    <t>hold at £1900</t>
  </si>
  <si>
    <t>hold at £1600</t>
  </si>
  <si>
    <t>hold at £1250</t>
  </si>
  <si>
    <t>hold at £500</t>
  </si>
  <si>
    <t>28.10.25</t>
  </si>
  <si>
    <t xml:space="preserve">Control </t>
  </si>
  <si>
    <t xml:space="preserve">to current </t>
  </si>
  <si>
    <t>29.09.25</t>
  </si>
  <si>
    <t>lloyds</t>
  </si>
  <si>
    <t>07.11.25</t>
  </si>
  <si>
    <t xml:space="preserve">ICO </t>
  </si>
  <si>
    <t>Data Protection</t>
  </si>
  <si>
    <t>11.11.25</t>
  </si>
  <si>
    <t>from savings</t>
  </si>
  <si>
    <t>Salary support</t>
  </si>
  <si>
    <t>Parish Online</t>
  </si>
  <si>
    <t xml:space="preserve">Website  </t>
  </si>
  <si>
    <t>26.11.25</t>
  </si>
  <si>
    <t>28.11.25</t>
  </si>
  <si>
    <t>dd</t>
  </si>
  <si>
    <t>02.12.25</t>
  </si>
  <si>
    <t>expenses - printer ink</t>
  </si>
  <si>
    <t>05.12.25</t>
  </si>
  <si>
    <t>09.12.25</t>
  </si>
  <si>
    <t xml:space="preserve">NEST </t>
  </si>
  <si>
    <t>10.11.25</t>
  </si>
  <si>
    <t>23/10i</t>
  </si>
  <si>
    <t>23/10f</t>
  </si>
  <si>
    <t>23/10e</t>
  </si>
  <si>
    <t>14.01.26</t>
  </si>
  <si>
    <t xml:space="preserve">Adrian Hope </t>
  </si>
  <si>
    <t xml:space="preserve">Trees Compton Green </t>
  </si>
  <si>
    <t>training</t>
  </si>
  <si>
    <t>PVH</t>
  </si>
  <si>
    <t>Clerk costs</t>
  </si>
  <si>
    <t>19.01.26</t>
  </si>
  <si>
    <t>Service charge</t>
  </si>
  <si>
    <t>27.01.26</t>
  </si>
  <si>
    <t>Tree Survey</t>
  </si>
  <si>
    <t>VH Clerk costs</t>
  </si>
  <si>
    <t>30.01.26</t>
  </si>
  <si>
    <t>09.01.26</t>
  </si>
  <si>
    <t>06.02.26</t>
  </si>
  <si>
    <t>09.02.26</t>
  </si>
  <si>
    <t>13.02.26</t>
  </si>
  <si>
    <t>Total Balance</t>
  </si>
  <si>
    <t>17.02.26</t>
  </si>
  <si>
    <t>25/10f</t>
  </si>
  <si>
    <t>25/10e</t>
  </si>
  <si>
    <t>25/10g</t>
  </si>
  <si>
    <t>25/10i</t>
  </si>
  <si>
    <t>expenses-printer ink - overpaid 8p</t>
  </si>
  <si>
    <t>29/10f</t>
  </si>
  <si>
    <t>28/10d</t>
  </si>
  <si>
    <t>28/10e</t>
  </si>
  <si>
    <t>29/10g</t>
  </si>
  <si>
    <t>11.03.26</t>
  </si>
  <si>
    <t>expenses- Microsoft Licence</t>
  </si>
  <si>
    <t>28/10c</t>
  </si>
  <si>
    <t>to ratify</t>
  </si>
  <si>
    <t>25.03.26</t>
  </si>
  <si>
    <t>17.03.26</t>
  </si>
  <si>
    <t>30.03.26</t>
  </si>
  <si>
    <t xml:space="preserve">February and March </t>
  </si>
  <si>
    <t xml:space="preserve">Pauntley Parish Council. </t>
  </si>
  <si>
    <t>09.03.26</t>
  </si>
  <si>
    <t xml:space="preserve">Total </t>
  </si>
  <si>
    <t>to ratify May 2027</t>
  </si>
  <si>
    <t>Savings total</t>
  </si>
  <si>
    <t>March 26 EOY</t>
  </si>
  <si>
    <t>35%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</si>
</sst>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5" borderId="1" xfId="4" applyFont="1" applyBorder="1"/>
    <xf numFmtId="0" fontId="2" fillId="5" borderId="2" xfId="4" applyFont="1" applyBorder="1"/>
    <xf numFmtId="0" fontId="2" fillId="5" borderId="3" xfId="4" applyFont="1" applyBorder="1"/>
    <xf numFmtId="0" fontId="2" fillId="4" borderId="1" xfId="3" applyFont="1" applyBorder="1"/>
    <xf numFmtId="0" fontId="2" fillId="4" borderId="2" xfId="3" applyFont="1" applyBorder="1"/>
    <xf numFmtId="0" fontId="2" fillId="4" borderId="3" xfId="3" applyFont="1" applyBorder="1"/>
    <xf numFmtId="0" fontId="2" fillId="3" borderId="1" xfId="2" applyFont="1" applyBorder="1"/>
    <xf numFmtId="0" fontId="2" fillId="3" borderId="2" xfId="2" applyFont="1" applyBorder="1"/>
    <xf numFmtId="0" fontId="2" fillId="3" borderId="3" xfId="2" applyFont="1" applyBorder="1"/>
    <xf numFmtId="0" fontId="2" fillId="2" borderId="1" xfId="1" applyFont="1" applyBorder="1"/>
    <xf numFmtId="0" fontId="2" fillId="2" borderId="2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7" borderId="0" xfId="0" applyFill="1"/>
    <xf numFmtId="0" fontId="5" fillId="0" borderId="4" xfId="0" applyFont="1" applyBorder="1"/>
    <xf numFmtId="0" fontId="2" fillId="0" borderId="4" xfId="0" applyFont="1" applyBorder="1"/>
    <xf numFmtId="14" fontId="2" fillId="0" borderId="4" xfId="0" applyNumberFormat="1" applyFont="1" applyBorder="1"/>
    <xf numFmtId="4" fontId="2" fillId="0" borderId="4" xfId="0" applyNumberFormat="1" applyFont="1" applyBorder="1"/>
    <xf numFmtId="14" fontId="0" fillId="10" borderId="4" xfId="0" applyNumberFormat="1" applyFill="1" applyBorder="1"/>
    <xf numFmtId="0" fontId="0" fillId="10" borderId="4" xfId="0" applyFill="1" applyBorder="1"/>
    <xf numFmtId="0" fontId="5" fillId="10" borderId="4" xfId="0" applyFont="1" applyFill="1" applyBorder="1"/>
    <xf numFmtId="4" fontId="0" fillId="10" borderId="4" xfId="0" applyNumberFormat="1" applyFill="1" applyBorder="1"/>
    <xf numFmtId="14" fontId="0" fillId="9" borderId="4" xfId="0" applyNumberFormat="1" applyFill="1" applyBorder="1"/>
    <xf numFmtId="0" fontId="0" fillId="9" borderId="4" xfId="0" applyFill="1" applyBorder="1"/>
    <xf numFmtId="0" fontId="5" fillId="9" borderId="4" xfId="0" applyFont="1" applyFill="1" applyBorder="1"/>
    <xf numFmtId="4" fontId="0" fillId="9" borderId="4" xfId="0" applyNumberFormat="1" applyFill="1" applyBorder="1"/>
    <xf numFmtId="0" fontId="7" fillId="2" borderId="2" xfId="1" applyFont="1" applyBorder="1"/>
    <xf numFmtId="0" fontId="7" fillId="2" borderId="3" xfId="1" applyFont="1" applyBorder="1"/>
    <xf numFmtId="0" fontId="6" fillId="0" borderId="4" xfId="0" applyFont="1" applyBorder="1"/>
    <xf numFmtId="0" fontId="7" fillId="2" borderId="2" xfId="1" applyFont="1" applyBorder="1" applyAlignment="1">
      <alignment wrapText="1"/>
    </xf>
    <xf numFmtId="0" fontId="0" fillId="0" borderId="0" xfId="0" applyAlignment="1">
      <alignment wrapText="1"/>
    </xf>
    <xf numFmtId="0" fontId="2" fillId="3" borderId="2" xfId="2" applyFont="1" applyBorder="1" applyAlignment="1">
      <alignment wrapText="1"/>
    </xf>
    <xf numFmtId="0" fontId="0" fillId="0" borderId="4" xfId="0" applyBorder="1" applyAlignment="1">
      <alignment wrapText="1"/>
    </xf>
    <xf numFmtId="0" fontId="0" fillId="10" borderId="4" xfId="0" applyFill="1" applyBorder="1" applyAlignment="1">
      <alignment wrapText="1"/>
    </xf>
    <xf numFmtId="0" fontId="0" fillId="9" borderId="4" xfId="0" applyFill="1" applyBorder="1" applyAlignment="1">
      <alignment wrapText="1"/>
    </xf>
    <xf numFmtId="14" fontId="2" fillId="11" borderId="4" xfId="0" applyNumberFormat="1" applyFont="1" applyFill="1" applyBorder="1"/>
    <xf numFmtId="0" fontId="0" fillId="11" borderId="4" xfId="0" applyFill="1" applyBorder="1"/>
    <xf numFmtId="4" fontId="0" fillId="11" borderId="4" xfId="0" applyNumberFormat="1" applyFill="1" applyBorder="1"/>
    <xf numFmtId="0" fontId="13" fillId="11" borderId="4" xfId="0" applyFont="1" applyFill="1" applyBorder="1"/>
    <xf numFmtId="0" fontId="2" fillId="11" borderId="4" xfId="0" applyFont="1" applyFill="1" applyBorder="1"/>
    <xf numFmtId="0" fontId="2" fillId="11" borderId="4" xfId="0" applyFont="1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6" fillId="0" borderId="0" xfId="0" applyFont="1"/>
    <xf numFmtId="0" fontId="13" fillId="0" borderId="4" xfId="0" applyFont="1" applyBorder="1"/>
    <xf numFmtId="0" fontId="5" fillId="11" borderId="4" xfId="0" applyFont="1" applyFill="1" applyBorder="1"/>
    <xf numFmtId="0" fontId="5" fillId="12" borderId="4" xfId="0" applyFont="1" applyFill="1" applyBorder="1"/>
    <xf numFmtId="8" fontId="0" fillId="11" borderId="4" xfId="0" applyNumberFormat="1" applyFill="1" applyBorder="1"/>
    <xf numFmtId="0" fontId="0" fillId="12" borderId="4" xfId="0" applyFill="1" applyBorder="1"/>
    <xf numFmtId="0" fontId="2" fillId="9" borderId="4" xfId="5" applyFont="1" applyFill="1" applyBorder="1"/>
    <xf numFmtId="0" fontId="8" fillId="9" borderId="4" xfId="0" applyFont="1" applyFill="1" applyBorder="1"/>
    <xf numFmtId="0" fontId="2" fillId="9" borderId="4" xfId="0" applyFont="1" applyFill="1" applyBorder="1"/>
    <xf numFmtId="0" fontId="3" fillId="9" borderId="4" xfId="0" applyFont="1" applyFill="1" applyBorder="1"/>
    <xf numFmtId="14" fontId="2" fillId="9" borderId="1" xfId="0" applyNumberFormat="1" applyFont="1" applyFill="1" applyBorder="1"/>
    <xf numFmtId="0" fontId="0" fillId="9" borderId="1" xfId="0" applyFill="1" applyBorder="1"/>
    <xf numFmtId="0" fontId="3" fillId="9" borderId="1" xfId="0" applyFont="1" applyFill="1" applyBorder="1"/>
    <xf numFmtId="0" fontId="2" fillId="9" borderId="1" xfId="0" applyFont="1" applyFill="1" applyBorder="1"/>
    <xf numFmtId="0" fontId="7" fillId="9" borderId="4" xfId="0" applyFont="1" applyFill="1" applyBorder="1"/>
    <xf numFmtId="0" fontId="9" fillId="9" borderId="4" xfId="0" applyFont="1" applyFill="1" applyBorder="1"/>
    <xf numFmtId="0" fontId="11" fillId="9" borderId="4" xfId="0" applyFont="1" applyFill="1" applyBorder="1"/>
    <xf numFmtId="0" fontId="10" fillId="9" borderId="4" xfId="0" applyFont="1" applyFill="1" applyBorder="1"/>
    <xf numFmtId="0" fontId="10" fillId="8" borderId="1" xfId="0" applyFont="1" applyFill="1" applyBorder="1"/>
    <xf numFmtId="0" fontId="11" fillId="8" borderId="2" xfId="0" applyFont="1" applyFill="1" applyBorder="1"/>
    <xf numFmtId="0" fontId="12" fillId="8" borderId="4" xfId="0" applyFont="1" applyFill="1" applyBorder="1"/>
    <xf numFmtId="0" fontId="11" fillId="8" borderId="5" xfId="0" applyFont="1" applyFill="1" applyBorder="1"/>
    <xf numFmtId="0" fontId="11" fillId="8" borderId="0" xfId="0" applyFont="1" applyFill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4" xfId="0" applyFont="1" applyFill="1" applyBorder="1"/>
    <xf numFmtId="0" fontId="10" fillId="13" borderId="5" xfId="0" applyFont="1" applyFill="1" applyBorder="1"/>
    <xf numFmtId="0" fontId="10" fillId="13" borderId="0" xfId="0" applyFont="1" applyFill="1"/>
    <xf numFmtId="0" fontId="11" fillId="13" borderId="0" xfId="0" applyFont="1" applyFill="1"/>
    <xf numFmtId="0" fontId="9" fillId="9" borderId="1" xfId="0" applyFont="1" applyFill="1" applyBorder="1"/>
    <xf numFmtId="0" fontId="0" fillId="0" borderId="6" xfId="0" applyBorder="1"/>
    <xf numFmtId="0" fontId="0" fillId="10" borderId="6" xfId="0" applyFill="1" applyBorder="1"/>
    <xf numFmtId="0" fontId="2" fillId="0" borderId="0" xfId="0" applyFont="1"/>
    <xf numFmtId="0" fontId="12" fillId="8" borderId="1" xfId="0" applyFont="1" applyFill="1" applyBorder="1"/>
    <xf numFmtId="0" fontId="11" fillId="8" borderId="4" xfId="0" applyFont="1" applyFill="1" applyBorder="1"/>
    <xf numFmtId="0" fontId="10" fillId="14" borderId="4" xfId="0" applyFont="1" applyFill="1" applyBorder="1" applyAlignment="1">
      <alignment wrapText="1"/>
    </xf>
    <xf numFmtId="0" fontId="11" fillId="8" borderId="4" xfId="0" applyFont="1" applyFill="1" applyBorder="1" applyAlignment="1">
      <alignment horizontal="center"/>
    </xf>
    <xf numFmtId="17" fontId="11" fillId="8" borderId="4" xfId="0" applyNumberFormat="1" applyFont="1" applyFill="1" applyBorder="1" applyAlignment="1">
      <alignment horizontal="center"/>
    </xf>
    <xf numFmtId="0" fontId="0" fillId="9" borderId="0" xfId="0" applyFill="1"/>
    <xf numFmtId="0" fontId="0" fillId="13" borderId="4" xfId="0" applyFill="1" applyBorder="1"/>
    <xf numFmtId="0" fontId="11" fillId="13" borderId="4" xfId="0" applyFont="1" applyFill="1" applyBorder="1"/>
    <xf numFmtId="0" fontId="0" fillId="15" borderId="4" xfId="0" applyFill="1" applyBorder="1" applyAlignment="1">
      <alignment wrapText="1"/>
    </xf>
    <xf numFmtId="0" fontId="0" fillId="8" borderId="1" xfId="0" applyFill="1" applyBorder="1"/>
    <xf numFmtId="0" fontId="10" fillId="15" borderId="1" xfId="0" applyFont="1" applyFill="1" applyBorder="1"/>
    <xf numFmtId="0" fontId="11" fillId="15" borderId="2" xfId="0" applyFont="1" applyFill="1" applyBorder="1" applyAlignment="1">
      <alignment wrapText="1"/>
    </xf>
    <xf numFmtId="0" fontId="10" fillId="15" borderId="1" xfId="0" applyFont="1" applyFill="1" applyBorder="1" applyAlignment="1">
      <alignment wrapText="1"/>
    </xf>
    <xf numFmtId="0" fontId="10" fillId="15" borderId="4" xfId="0" applyFont="1" applyFill="1" applyBorder="1" applyAlignment="1">
      <alignment wrapText="1"/>
    </xf>
    <xf numFmtId="0" fontId="10" fillId="7" borderId="0" xfId="0" applyFont="1" applyFill="1" applyAlignment="1">
      <alignment horizontal="center"/>
    </xf>
    <xf numFmtId="0" fontId="11" fillId="8" borderId="1" xfId="0" applyFont="1" applyFill="1" applyBorder="1"/>
    <xf numFmtId="17" fontId="11" fillId="8" borderId="1" xfId="0" applyNumberFormat="1" applyFont="1" applyFill="1" applyBorder="1" applyAlignment="1">
      <alignment horizontal="center"/>
    </xf>
    <xf numFmtId="14" fontId="0" fillId="0" borderId="8" xfId="0" applyNumberFormat="1" applyBorder="1"/>
    <xf numFmtId="0" fontId="2" fillId="8" borderId="1" xfId="0" applyFont="1" applyFill="1" applyBorder="1"/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14" borderId="1" xfId="0" applyFont="1" applyFill="1" applyBorder="1" applyAlignment="1">
      <alignment wrapText="1"/>
    </xf>
    <xf numFmtId="0" fontId="10" fillId="14" borderId="3" xfId="0" applyFont="1" applyFill="1" applyBorder="1" applyAlignment="1">
      <alignment wrapText="1"/>
    </xf>
  </cellXfs>
  <cellStyles count="6">
    <cellStyle name="20% - Accent3" xfId="2" builtinId="38"/>
    <cellStyle name="40% - Accent1" xfId="1" builtinId="31"/>
    <cellStyle name="40% - Accent3" xfId="3" builtinId="39"/>
    <cellStyle name="60% - Accent2" xfId="5" builtinId="36"/>
    <cellStyle name="60% - Accent3" xfId="4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8EE-17AD-4EAE-9EE8-17BEEA2C4F2F}">
  <sheetPr>
    <pageSetUpPr fitToPage="1"/>
  </sheetPr>
  <dimension ref="A1:AQ98"/>
  <sheetViews>
    <sheetView tabSelected="1" zoomScale="98" zoomScaleNormal="98" workbookViewId="0">
      <pane ySplit="8" topLeftCell="A71" activePane="bottomLeft" state="frozen"/>
      <selection pane="bottomLeft" activeCell="A9" sqref="A9:XFD9"/>
    </sheetView>
  </sheetViews>
  <sheetFormatPr defaultRowHeight="14.4" x14ac:dyDescent="0.3"/>
  <cols>
    <col min="1" max="1" width="12.6640625" customWidth="1"/>
    <col min="2" max="2" width="13.5546875" bestFit="1" customWidth="1"/>
    <col min="3" max="3" width="20.44140625" bestFit="1" customWidth="1"/>
    <col min="4" max="4" width="27.88671875" customWidth="1"/>
    <col min="6" max="6" width="12.109375" customWidth="1"/>
    <col min="7" max="9" width="10.5546875" customWidth="1"/>
    <col min="10" max="10" width="13.88671875" customWidth="1"/>
    <col min="11" max="11" width="11.77734375" customWidth="1"/>
    <col min="12" max="12" width="8" customWidth="1"/>
    <col min="13" max="14" width="8.109375" customWidth="1"/>
    <col min="15" max="16" width="7.88671875" customWidth="1"/>
    <col min="17" max="17" width="7.21875" customWidth="1"/>
    <col min="18" max="18" width="7.33203125" customWidth="1"/>
    <col min="19" max="19" width="8.21875" customWidth="1"/>
    <col min="20" max="20" width="7" customWidth="1"/>
    <col min="21" max="21" width="6.6640625" customWidth="1"/>
    <col min="22" max="22" width="9.44140625" customWidth="1"/>
    <col min="23" max="23" width="6.77734375" customWidth="1"/>
    <col min="24" max="24" width="7.5546875" customWidth="1"/>
    <col min="25" max="27" width="6.5546875" customWidth="1"/>
    <col min="28" max="28" width="6.44140625" customWidth="1"/>
    <col min="29" max="30" width="9.6640625" customWidth="1"/>
    <col min="31" max="34" width="8.44140625" customWidth="1"/>
    <col min="35" max="35" width="8.33203125" customWidth="1"/>
    <col min="36" max="36" width="9.109375" customWidth="1"/>
    <col min="37" max="37" width="8.88671875" customWidth="1"/>
    <col min="38" max="40" width="8.109375" style="33" customWidth="1"/>
    <col min="41" max="41" width="7.33203125" customWidth="1"/>
    <col min="42" max="42" width="8.44140625" customWidth="1"/>
    <col min="43" max="43" width="10.6640625" customWidth="1"/>
  </cols>
  <sheetData>
    <row r="1" spans="1:43" ht="18" x14ac:dyDescent="0.35">
      <c r="A1" s="1" t="s">
        <v>216</v>
      </c>
      <c r="B1" s="1"/>
      <c r="D1" t="s">
        <v>39</v>
      </c>
    </row>
    <row r="2" spans="1:43" ht="18" x14ac:dyDescent="0.35">
      <c r="A2" s="1" t="s">
        <v>83</v>
      </c>
      <c r="B2" s="1"/>
      <c r="C2" s="1"/>
      <c r="D2" s="1"/>
    </row>
    <row r="3" spans="1:43" x14ac:dyDescent="0.3">
      <c r="AL3"/>
      <c r="AM3"/>
      <c r="AN3"/>
      <c r="AO3" s="33"/>
    </row>
    <row r="4" spans="1:43" x14ac:dyDescent="0.3">
      <c r="K4" s="45"/>
    </row>
    <row r="5" spans="1:43" x14ac:dyDescent="0.3">
      <c r="A5" s="2" t="s">
        <v>0</v>
      </c>
      <c r="B5" s="3"/>
      <c r="C5" s="3"/>
      <c r="D5" s="3"/>
      <c r="E5" s="3"/>
      <c r="F5" s="3"/>
      <c r="G5" s="3"/>
      <c r="H5" s="3"/>
      <c r="I5" s="3"/>
      <c r="J5" s="4"/>
      <c r="K5" s="5" t="s">
        <v>7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8" t="s">
        <v>1</v>
      </c>
      <c r="AL5" s="34"/>
      <c r="AM5" s="34"/>
      <c r="AN5" s="34"/>
      <c r="AO5" s="9"/>
      <c r="AP5" s="9"/>
      <c r="AQ5" s="10"/>
    </row>
    <row r="6" spans="1:43" ht="22.5" customHeight="1" x14ac:dyDescent="0.3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19</v>
      </c>
      <c r="G6" s="12" t="s">
        <v>7</v>
      </c>
      <c r="H6" s="12" t="s">
        <v>58</v>
      </c>
      <c r="I6" s="12" t="s">
        <v>157</v>
      </c>
      <c r="J6" s="12" t="s">
        <v>8</v>
      </c>
      <c r="K6" s="32" t="s">
        <v>44</v>
      </c>
      <c r="L6" s="32" t="s">
        <v>40</v>
      </c>
      <c r="M6" s="32" t="s">
        <v>25</v>
      </c>
      <c r="N6" s="32" t="s">
        <v>72</v>
      </c>
      <c r="O6" s="32" t="s">
        <v>27</v>
      </c>
      <c r="P6" s="32" t="s">
        <v>63</v>
      </c>
      <c r="Q6" s="29" t="s">
        <v>24</v>
      </c>
      <c r="R6" s="32" t="s">
        <v>31</v>
      </c>
      <c r="S6" s="29" t="s">
        <v>26</v>
      </c>
      <c r="T6" s="32" t="s">
        <v>147</v>
      </c>
      <c r="U6" s="29" t="s">
        <v>9</v>
      </c>
      <c r="V6" s="29" t="s">
        <v>10</v>
      </c>
      <c r="W6" s="32" t="s">
        <v>28</v>
      </c>
      <c r="X6" s="29" t="s">
        <v>42</v>
      </c>
      <c r="Y6" s="29" t="s">
        <v>29</v>
      </c>
      <c r="Z6" s="32" t="s">
        <v>52</v>
      </c>
      <c r="AA6" s="32" t="s">
        <v>32</v>
      </c>
      <c r="AB6" s="32" t="s">
        <v>30</v>
      </c>
      <c r="AC6" s="32" t="s">
        <v>38</v>
      </c>
      <c r="AD6" s="32" t="s">
        <v>60</v>
      </c>
      <c r="AE6" s="32" t="s">
        <v>34</v>
      </c>
      <c r="AF6" s="32" t="s">
        <v>37</v>
      </c>
      <c r="AG6" s="32" t="s">
        <v>61</v>
      </c>
      <c r="AH6" s="32" t="s">
        <v>59</v>
      </c>
      <c r="AI6" s="29" t="s">
        <v>11</v>
      </c>
      <c r="AJ6" s="32" t="s">
        <v>12</v>
      </c>
      <c r="AK6" s="29" t="s">
        <v>13</v>
      </c>
      <c r="AL6" s="32" t="s">
        <v>14</v>
      </c>
      <c r="AM6" s="32" t="s">
        <v>191</v>
      </c>
      <c r="AN6" s="32" t="s">
        <v>120</v>
      </c>
      <c r="AO6" s="29" t="s">
        <v>15</v>
      </c>
      <c r="AP6" s="29" t="s">
        <v>16</v>
      </c>
      <c r="AQ6" s="30" t="s">
        <v>17</v>
      </c>
    </row>
    <row r="7" spans="1:43" x14ac:dyDescent="0.3">
      <c r="A7" s="38" t="s">
        <v>23</v>
      </c>
      <c r="B7" s="39"/>
      <c r="C7" s="39"/>
      <c r="D7" s="39"/>
      <c r="E7" s="39"/>
      <c r="F7" s="39"/>
      <c r="G7" s="39"/>
      <c r="H7" s="39"/>
      <c r="I7" s="39"/>
      <c r="J7" s="40"/>
      <c r="K7" s="41">
        <v>4100</v>
      </c>
      <c r="L7" s="42">
        <v>193</v>
      </c>
      <c r="M7" s="42">
        <v>20</v>
      </c>
      <c r="N7" s="42">
        <v>101</v>
      </c>
      <c r="O7" s="42">
        <v>110</v>
      </c>
      <c r="P7" s="42">
        <v>0</v>
      </c>
      <c r="Q7" s="41">
        <v>200</v>
      </c>
      <c r="R7" s="41">
        <v>35</v>
      </c>
      <c r="S7" s="42">
        <v>120</v>
      </c>
      <c r="T7" s="42">
        <v>770</v>
      </c>
      <c r="U7" s="42">
        <v>200</v>
      </c>
      <c r="V7" s="42">
        <v>255</v>
      </c>
      <c r="W7" s="42">
        <v>20</v>
      </c>
      <c r="X7" s="42">
        <v>175</v>
      </c>
      <c r="Y7" s="42">
        <v>126</v>
      </c>
      <c r="Z7" s="42">
        <v>80</v>
      </c>
      <c r="AA7" s="42">
        <v>300</v>
      </c>
      <c r="AB7" s="42">
        <v>100</v>
      </c>
      <c r="AC7" s="42">
        <v>250</v>
      </c>
      <c r="AD7" s="42">
        <v>200</v>
      </c>
      <c r="AE7" s="42">
        <v>50</v>
      </c>
      <c r="AF7" s="42">
        <v>150</v>
      </c>
      <c r="AG7" s="42"/>
      <c r="AH7" s="42">
        <v>0</v>
      </c>
      <c r="AI7" s="42">
        <v>240</v>
      </c>
      <c r="AJ7" s="42">
        <f>SUM(K7:AI7)</f>
        <v>7795</v>
      </c>
      <c r="AK7" s="42">
        <v>7000</v>
      </c>
      <c r="AL7" s="43">
        <v>240</v>
      </c>
      <c r="AM7" s="43"/>
      <c r="AN7" s="43"/>
      <c r="AO7" s="42"/>
      <c r="AP7" s="42"/>
      <c r="AQ7" s="42">
        <f>SUM(AK7:AP7)</f>
        <v>7240</v>
      </c>
    </row>
    <row r="8" spans="1:43" x14ac:dyDescent="0.3">
      <c r="A8" s="19"/>
      <c r="B8" s="13"/>
      <c r="C8" s="13"/>
      <c r="D8" s="13"/>
      <c r="E8" s="13"/>
      <c r="F8" s="13"/>
      <c r="G8" s="13"/>
      <c r="H8" s="13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31">
        <v>770</v>
      </c>
      <c r="U8" s="13"/>
      <c r="V8" s="13"/>
      <c r="W8" s="13"/>
      <c r="X8" s="13"/>
      <c r="Y8" s="13"/>
      <c r="Z8" s="13"/>
      <c r="AA8" s="13"/>
      <c r="AB8" s="13"/>
      <c r="AC8" s="31">
        <v>250</v>
      </c>
      <c r="AD8" s="31">
        <v>200</v>
      </c>
      <c r="AE8" s="13"/>
      <c r="AF8" s="13"/>
      <c r="AG8" s="13"/>
      <c r="AH8" s="13"/>
      <c r="AI8" s="13"/>
      <c r="AJ8" s="39"/>
      <c r="AK8" s="13"/>
      <c r="AL8" s="35"/>
      <c r="AM8" s="35"/>
      <c r="AN8" s="35"/>
      <c r="AO8" s="13"/>
      <c r="AP8" s="13"/>
      <c r="AQ8" s="39"/>
    </row>
    <row r="9" spans="1:43" x14ac:dyDescent="0.3">
      <c r="A9" s="19">
        <v>45748</v>
      </c>
      <c r="B9" s="18" t="s">
        <v>18</v>
      </c>
      <c r="C9" s="13"/>
      <c r="D9" s="13"/>
      <c r="E9" s="13"/>
      <c r="F9" s="13"/>
      <c r="G9" s="13"/>
      <c r="H9" s="13"/>
      <c r="I9" s="13"/>
      <c r="J9" s="20">
        <v>4379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39"/>
      <c r="AK9" s="13"/>
      <c r="AL9" s="35"/>
      <c r="AM9" s="35"/>
      <c r="AN9" s="35"/>
      <c r="AO9" s="13"/>
      <c r="AP9" s="13"/>
      <c r="AQ9" s="39"/>
    </row>
    <row r="10" spans="1:43" x14ac:dyDescent="0.3">
      <c r="A10" s="14"/>
      <c r="B10" s="18"/>
      <c r="C10" s="13"/>
      <c r="D10" s="13" t="s">
        <v>46</v>
      </c>
      <c r="E10" s="13"/>
      <c r="F10" s="13"/>
      <c r="G10" s="13"/>
      <c r="H10" s="13"/>
      <c r="I10" s="13"/>
      <c r="J10" s="1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39"/>
      <c r="AK10" s="13"/>
      <c r="AL10" s="35"/>
      <c r="AM10" s="35"/>
      <c r="AN10" s="35"/>
      <c r="AO10" s="13"/>
      <c r="AP10" s="13"/>
      <c r="AQ10" s="39"/>
    </row>
    <row r="11" spans="1:43" x14ac:dyDescent="0.3">
      <c r="A11" s="14" t="s">
        <v>64</v>
      </c>
      <c r="B11" s="13" t="s">
        <v>48</v>
      </c>
      <c r="C11" s="17" t="s">
        <v>49</v>
      </c>
      <c r="D11" s="17" t="s">
        <v>41</v>
      </c>
      <c r="E11" s="13" t="s">
        <v>91</v>
      </c>
      <c r="F11" s="13"/>
      <c r="G11" s="13">
        <v>29.6</v>
      </c>
      <c r="H11" s="13"/>
      <c r="I11" s="13"/>
      <c r="J11" s="15">
        <v>4349.3999999999996</v>
      </c>
      <c r="K11" s="13">
        <v>29.6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47">
        <f t="shared" ref="AJ11:AJ45" si="0">SUM(K11:AI11)</f>
        <v>29.6</v>
      </c>
      <c r="AK11" s="13"/>
      <c r="AL11" s="35"/>
      <c r="AM11" s="35"/>
      <c r="AN11" s="35"/>
      <c r="AO11" s="13"/>
      <c r="AP11" s="13"/>
      <c r="AQ11" s="39">
        <f t="shared" ref="AQ11:AQ18" si="1">SUM(AK11:AP11)</f>
        <v>0</v>
      </c>
    </row>
    <row r="12" spans="1:43" x14ac:dyDescent="0.3">
      <c r="A12" s="14" t="s">
        <v>65</v>
      </c>
      <c r="B12" s="13" t="s">
        <v>53</v>
      </c>
      <c r="C12" s="17" t="s">
        <v>54</v>
      </c>
      <c r="D12" s="17" t="s">
        <v>57</v>
      </c>
      <c r="E12" s="13" t="s">
        <v>91</v>
      </c>
      <c r="F12" s="13"/>
      <c r="G12" s="13">
        <v>46.62</v>
      </c>
      <c r="H12" s="13"/>
      <c r="I12" s="13"/>
      <c r="J12" s="15">
        <v>4302.78</v>
      </c>
      <c r="K12" s="13">
        <v>26.64</v>
      </c>
      <c r="L12" s="13">
        <v>19.98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47">
        <f t="shared" si="0"/>
        <v>46.620000000000005</v>
      </c>
      <c r="AK12" s="13"/>
      <c r="AL12" s="35"/>
      <c r="AM12" s="35"/>
      <c r="AN12" s="35"/>
      <c r="AO12" s="13"/>
      <c r="AP12" s="13"/>
      <c r="AQ12" s="39">
        <f t="shared" si="1"/>
        <v>0</v>
      </c>
    </row>
    <row r="13" spans="1:43" x14ac:dyDescent="0.3">
      <c r="A13" s="14" t="s">
        <v>66</v>
      </c>
      <c r="B13" s="13" t="s">
        <v>53</v>
      </c>
      <c r="C13" s="17" t="s">
        <v>62</v>
      </c>
      <c r="D13" s="17" t="s">
        <v>67</v>
      </c>
      <c r="E13" s="13" t="s">
        <v>115</v>
      </c>
      <c r="F13" s="13"/>
      <c r="G13" s="13">
        <v>4.25</v>
      </c>
      <c r="H13" s="13"/>
      <c r="I13" s="13"/>
      <c r="J13" s="15">
        <v>4298.53</v>
      </c>
      <c r="K13" s="13"/>
      <c r="L13" s="13"/>
      <c r="M13" s="13"/>
      <c r="N13" s="13"/>
      <c r="O13" s="13"/>
      <c r="P13" s="13">
        <v>4.25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26"/>
      <c r="AJ13" s="47">
        <f t="shared" si="0"/>
        <v>4.25</v>
      </c>
      <c r="AK13" s="13"/>
      <c r="AL13" s="35"/>
      <c r="AM13" s="35"/>
      <c r="AN13" s="35"/>
      <c r="AO13" s="13"/>
      <c r="AP13" s="13"/>
      <c r="AQ13" s="39">
        <f t="shared" si="1"/>
        <v>0</v>
      </c>
    </row>
    <row r="14" spans="1:43" x14ac:dyDescent="0.3">
      <c r="A14" s="14" t="s">
        <v>68</v>
      </c>
      <c r="B14" s="13" t="s">
        <v>50</v>
      </c>
      <c r="C14" s="17" t="s">
        <v>51</v>
      </c>
      <c r="D14" s="17" t="s">
        <v>69</v>
      </c>
      <c r="E14" s="13" t="s">
        <v>92</v>
      </c>
      <c r="F14" s="15"/>
      <c r="G14" s="13">
        <v>90.87</v>
      </c>
      <c r="H14" s="13"/>
      <c r="I14" s="13"/>
      <c r="J14" s="15">
        <v>4207.66</v>
      </c>
      <c r="K14" s="13"/>
      <c r="L14" s="13"/>
      <c r="M14" s="13"/>
      <c r="N14" s="13"/>
      <c r="O14" s="13"/>
      <c r="P14" s="13"/>
      <c r="Q14" s="13"/>
      <c r="R14" s="13"/>
      <c r="S14" s="13">
        <v>90.87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47">
        <f t="shared" si="0"/>
        <v>90.87</v>
      </c>
      <c r="AK14" s="15"/>
      <c r="AL14" s="35"/>
      <c r="AM14" s="35"/>
      <c r="AN14" s="35"/>
      <c r="AO14" s="13"/>
      <c r="AP14" s="13"/>
      <c r="AQ14" s="40">
        <f t="shared" si="1"/>
        <v>0</v>
      </c>
    </row>
    <row r="15" spans="1:43" x14ac:dyDescent="0.3">
      <c r="A15" s="14" t="s">
        <v>68</v>
      </c>
      <c r="B15" s="13" t="s">
        <v>50</v>
      </c>
      <c r="C15" s="17" t="s">
        <v>70</v>
      </c>
      <c r="D15" s="17" t="s">
        <v>71</v>
      </c>
      <c r="E15" s="13" t="s">
        <v>92</v>
      </c>
      <c r="F15" s="13"/>
      <c r="G15" s="13">
        <v>198.9</v>
      </c>
      <c r="H15" s="13"/>
      <c r="I15" s="13"/>
      <c r="J15" s="15">
        <v>4008.76</v>
      </c>
      <c r="K15" s="13"/>
      <c r="L15" s="13"/>
      <c r="M15" s="17"/>
      <c r="N15" s="17"/>
      <c r="O15" s="13"/>
      <c r="P15" s="13"/>
      <c r="Q15" s="13"/>
      <c r="R15" s="13"/>
      <c r="S15" s="13"/>
      <c r="T15" s="13"/>
      <c r="U15" s="13"/>
      <c r="V15" s="13"/>
      <c r="W15" s="13"/>
      <c r="X15" s="13">
        <v>165.75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v>33.15</v>
      </c>
      <c r="AJ15" s="47">
        <f t="shared" si="0"/>
        <v>198.9</v>
      </c>
      <c r="AK15" s="13"/>
      <c r="AL15" s="35"/>
      <c r="AM15" s="35"/>
      <c r="AN15" s="35"/>
      <c r="AO15" s="13"/>
      <c r="AP15" s="13"/>
      <c r="AQ15" s="39">
        <f t="shared" si="1"/>
        <v>0</v>
      </c>
    </row>
    <row r="16" spans="1:43" x14ac:dyDescent="0.3">
      <c r="A16" s="14" t="s">
        <v>68</v>
      </c>
      <c r="B16" s="13" t="s">
        <v>50</v>
      </c>
      <c r="C16" s="17" t="s">
        <v>56</v>
      </c>
      <c r="D16" s="17" t="s">
        <v>74</v>
      </c>
      <c r="E16" s="13" t="s">
        <v>92</v>
      </c>
      <c r="F16" s="13"/>
      <c r="G16" s="13">
        <v>61.69</v>
      </c>
      <c r="H16" s="13"/>
      <c r="I16" s="13"/>
      <c r="J16" s="15">
        <v>3947.07</v>
      </c>
      <c r="K16" s="13"/>
      <c r="L16" s="13"/>
      <c r="M16" s="13">
        <v>30.55</v>
      </c>
      <c r="N16" s="13">
        <v>20.86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31"/>
      <c r="AC16" s="31"/>
      <c r="AD16" s="31"/>
      <c r="AE16" s="31"/>
      <c r="AF16" s="31"/>
      <c r="AG16" s="31"/>
      <c r="AH16" s="31"/>
      <c r="AI16" s="27">
        <v>10.28</v>
      </c>
      <c r="AJ16" s="47">
        <f t="shared" si="0"/>
        <v>61.69</v>
      </c>
      <c r="AK16" s="13"/>
      <c r="AL16" s="35"/>
      <c r="AM16" s="35"/>
      <c r="AN16" s="35"/>
      <c r="AO16" s="13"/>
      <c r="AP16" s="13"/>
      <c r="AQ16" s="39">
        <f t="shared" si="1"/>
        <v>0</v>
      </c>
    </row>
    <row r="17" spans="1:43" x14ac:dyDescent="0.3">
      <c r="A17" s="14" t="s">
        <v>68</v>
      </c>
      <c r="B17" s="13" t="s">
        <v>50</v>
      </c>
      <c r="C17" s="17" t="s">
        <v>55</v>
      </c>
      <c r="D17" s="17" t="s">
        <v>73</v>
      </c>
      <c r="E17" s="13" t="s">
        <v>92</v>
      </c>
      <c r="F17" s="13"/>
      <c r="G17" s="13">
        <v>47.5</v>
      </c>
      <c r="H17" s="13"/>
      <c r="I17" s="13"/>
      <c r="J17" s="15">
        <v>3899.57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>
        <v>39.58</v>
      </c>
      <c r="AF17" s="13"/>
      <c r="AG17" s="13"/>
      <c r="AH17" s="13"/>
      <c r="AI17" s="26">
        <v>7.92</v>
      </c>
      <c r="AJ17" s="47">
        <f t="shared" si="0"/>
        <v>47.5</v>
      </c>
      <c r="AK17" s="13"/>
      <c r="AL17" s="35"/>
      <c r="AM17" s="35"/>
      <c r="AN17" s="35"/>
      <c r="AO17" s="13"/>
      <c r="AP17" s="13"/>
      <c r="AQ17" s="39">
        <f t="shared" si="1"/>
        <v>0</v>
      </c>
    </row>
    <row r="18" spans="1:43" x14ac:dyDescent="0.3">
      <c r="A18" s="14" t="s">
        <v>77</v>
      </c>
      <c r="B18" s="13" t="s">
        <v>58</v>
      </c>
      <c r="C18" s="17" t="s">
        <v>75</v>
      </c>
      <c r="D18" s="17"/>
      <c r="E18" s="13" t="s">
        <v>116</v>
      </c>
      <c r="F18" s="13"/>
      <c r="G18" s="13"/>
      <c r="H18" s="13">
        <v>3000</v>
      </c>
      <c r="I18" s="13"/>
      <c r="J18" s="15">
        <v>899.57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47">
        <f t="shared" si="0"/>
        <v>0</v>
      </c>
      <c r="AK18" s="13"/>
      <c r="AL18" s="35"/>
      <c r="AM18" s="35"/>
      <c r="AN18" s="35"/>
      <c r="AO18" s="13"/>
      <c r="AP18" s="13"/>
      <c r="AQ18" s="39">
        <f t="shared" si="1"/>
        <v>0</v>
      </c>
    </row>
    <row r="19" spans="1:43" x14ac:dyDescent="0.3">
      <c r="A19" s="14" t="s">
        <v>84</v>
      </c>
      <c r="B19" s="13" t="s">
        <v>50</v>
      </c>
      <c r="C19" s="17" t="s">
        <v>85</v>
      </c>
      <c r="D19" s="17" t="s">
        <v>13</v>
      </c>
      <c r="E19" s="13" t="s">
        <v>117</v>
      </c>
      <c r="F19" s="13">
        <v>7000</v>
      </c>
      <c r="G19" s="13"/>
      <c r="H19" s="13"/>
      <c r="I19" s="13"/>
      <c r="J19" s="15">
        <v>7899.57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47">
        <f t="shared" si="0"/>
        <v>0</v>
      </c>
      <c r="AK19" s="13">
        <v>7000</v>
      </c>
      <c r="AL19" s="35"/>
      <c r="AM19" s="35"/>
      <c r="AN19" s="35"/>
      <c r="AO19" s="13"/>
      <c r="AP19" s="13"/>
      <c r="AQ19" s="39">
        <f>SUM(AK19:AP19)</f>
        <v>7000</v>
      </c>
    </row>
    <row r="20" spans="1:43" x14ac:dyDescent="0.3">
      <c r="A20" s="14" t="s">
        <v>86</v>
      </c>
      <c r="B20" s="13" t="s">
        <v>50</v>
      </c>
      <c r="C20" s="17" t="s">
        <v>55</v>
      </c>
      <c r="D20" s="17" t="s">
        <v>87</v>
      </c>
      <c r="E20" s="13" t="s">
        <v>118</v>
      </c>
      <c r="F20" s="13"/>
      <c r="G20" s="13">
        <v>69.5</v>
      </c>
      <c r="H20" s="13"/>
      <c r="I20" s="13"/>
      <c r="J20" s="15">
        <v>7830.07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>
        <v>69.5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47">
        <f t="shared" si="0"/>
        <v>69.5</v>
      </c>
      <c r="AK20" s="13"/>
      <c r="AL20" s="35"/>
      <c r="AM20" s="35"/>
      <c r="AN20" s="35"/>
      <c r="AO20" s="13"/>
      <c r="AP20" s="13"/>
      <c r="AQ20" s="49">
        <f t="shared" ref="AQ20:AQ76" si="2">SUM(AK20:AP20)</f>
        <v>0</v>
      </c>
    </row>
    <row r="21" spans="1:43" x14ac:dyDescent="0.3">
      <c r="A21" s="14" t="s">
        <v>86</v>
      </c>
      <c r="B21" s="13" t="s">
        <v>58</v>
      </c>
      <c r="C21" s="17" t="s">
        <v>88</v>
      </c>
      <c r="D21" s="17" t="s">
        <v>89</v>
      </c>
      <c r="E21" s="13" t="s">
        <v>117</v>
      </c>
      <c r="F21" s="13">
        <v>7</v>
      </c>
      <c r="G21" s="13"/>
      <c r="H21" s="13"/>
      <c r="I21" s="13"/>
      <c r="J21" s="15">
        <v>7837.07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47">
        <f t="shared" si="0"/>
        <v>0</v>
      </c>
      <c r="AK21" s="13"/>
      <c r="AL21" s="35"/>
      <c r="AM21" s="35"/>
      <c r="AN21" s="35"/>
      <c r="AO21" s="13">
        <v>7</v>
      </c>
      <c r="AP21" s="13"/>
      <c r="AQ21" s="49">
        <f t="shared" si="2"/>
        <v>7</v>
      </c>
    </row>
    <row r="22" spans="1:43" x14ac:dyDescent="0.3">
      <c r="A22" s="14" t="s">
        <v>86</v>
      </c>
      <c r="B22" s="13" t="s">
        <v>48</v>
      </c>
      <c r="C22" s="17" t="s">
        <v>90</v>
      </c>
      <c r="D22" s="17" t="s">
        <v>89</v>
      </c>
      <c r="E22" s="13" t="s">
        <v>117</v>
      </c>
      <c r="F22" s="13">
        <v>4</v>
      </c>
      <c r="G22" s="13"/>
      <c r="H22" s="13"/>
      <c r="I22" s="13"/>
      <c r="J22" s="15">
        <v>7841.07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47">
        <f t="shared" si="0"/>
        <v>0</v>
      </c>
      <c r="AK22" s="13"/>
      <c r="AL22" s="35"/>
      <c r="AM22" s="35"/>
      <c r="AN22" s="35"/>
      <c r="AO22" s="13">
        <v>4</v>
      </c>
      <c r="AP22" s="13"/>
      <c r="AQ22" s="39">
        <f t="shared" si="2"/>
        <v>4</v>
      </c>
    </row>
    <row r="23" spans="1:43" x14ac:dyDescent="0.3">
      <c r="A23" s="14" t="s">
        <v>97</v>
      </c>
      <c r="B23" s="13" t="s">
        <v>48</v>
      </c>
      <c r="C23" s="17" t="s">
        <v>90</v>
      </c>
      <c r="D23" s="13" t="s">
        <v>89</v>
      </c>
      <c r="E23" s="13" t="s">
        <v>117</v>
      </c>
      <c r="F23" s="13">
        <v>10.5</v>
      </c>
      <c r="G23" s="13"/>
      <c r="H23" s="13"/>
      <c r="I23" s="13"/>
      <c r="J23" s="13">
        <v>7851.57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47">
        <f t="shared" si="0"/>
        <v>0</v>
      </c>
      <c r="AK23" s="13"/>
      <c r="AL23" s="35"/>
      <c r="AM23" s="35"/>
      <c r="AN23" s="35"/>
      <c r="AO23" s="13">
        <v>10.5</v>
      </c>
      <c r="AP23" s="13"/>
      <c r="AQ23" s="42">
        <f t="shared" si="2"/>
        <v>10.5</v>
      </c>
    </row>
    <row r="24" spans="1:43" x14ac:dyDescent="0.3">
      <c r="A24" s="14" t="s">
        <v>94</v>
      </c>
      <c r="B24" s="13" t="s">
        <v>48</v>
      </c>
      <c r="C24" s="17" t="s">
        <v>98</v>
      </c>
      <c r="D24" s="27" t="s">
        <v>10</v>
      </c>
      <c r="E24" s="13" t="s">
        <v>119</v>
      </c>
      <c r="F24" s="13"/>
      <c r="G24" s="13">
        <v>230.55</v>
      </c>
      <c r="H24" s="13"/>
      <c r="I24" s="13"/>
      <c r="J24" s="15">
        <v>7621.02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v>230.55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47">
        <f t="shared" si="0"/>
        <v>230.55</v>
      </c>
      <c r="AK24" s="13"/>
      <c r="AL24" s="35"/>
      <c r="AM24" s="35"/>
      <c r="AN24" s="35"/>
      <c r="AO24" s="13"/>
      <c r="AP24" s="13"/>
      <c r="AQ24" s="39">
        <f t="shared" si="2"/>
        <v>0</v>
      </c>
    </row>
    <row r="25" spans="1:43" x14ac:dyDescent="0.3">
      <c r="A25" s="14" t="s">
        <v>94</v>
      </c>
      <c r="B25" s="13" t="s">
        <v>48</v>
      </c>
      <c r="C25" s="17" t="s">
        <v>99</v>
      </c>
      <c r="D25" s="17" t="s">
        <v>100</v>
      </c>
      <c r="E25" s="13" t="s">
        <v>119</v>
      </c>
      <c r="F25" s="13"/>
      <c r="G25" s="13">
        <v>480</v>
      </c>
      <c r="H25" s="13"/>
      <c r="I25" s="13"/>
      <c r="J25" s="15">
        <v>7141.02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300</v>
      </c>
      <c r="AB25" s="13">
        <v>100</v>
      </c>
      <c r="AC25" s="13"/>
      <c r="AD25" s="13"/>
      <c r="AE25" s="13"/>
      <c r="AF25" s="13"/>
      <c r="AG25" s="13"/>
      <c r="AH25" s="13"/>
      <c r="AI25" s="26">
        <v>80</v>
      </c>
      <c r="AJ25" s="47">
        <f t="shared" si="0"/>
        <v>480</v>
      </c>
      <c r="AK25" s="13"/>
      <c r="AL25" s="35"/>
      <c r="AM25" s="35"/>
      <c r="AN25" s="35"/>
      <c r="AO25" s="13"/>
      <c r="AP25" s="13"/>
      <c r="AQ25" s="39">
        <f t="shared" si="2"/>
        <v>0</v>
      </c>
    </row>
    <row r="26" spans="1:43" x14ac:dyDescent="0.3">
      <c r="A26" s="14" t="s">
        <v>94</v>
      </c>
      <c r="B26" s="13" t="s">
        <v>101</v>
      </c>
      <c r="C26" s="17" t="s">
        <v>75</v>
      </c>
      <c r="D26" s="17"/>
      <c r="E26" s="13" t="s">
        <v>132</v>
      </c>
      <c r="F26" s="13"/>
      <c r="G26" s="13"/>
      <c r="H26" s="13">
        <v>5000</v>
      </c>
      <c r="I26" s="13"/>
      <c r="J26" s="15">
        <v>2141.02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47">
        <f t="shared" si="0"/>
        <v>0</v>
      </c>
      <c r="AK26" s="13"/>
      <c r="AL26" s="35"/>
      <c r="AM26" s="35"/>
      <c r="AN26" s="35"/>
      <c r="AO26" s="13"/>
      <c r="AP26" s="13"/>
      <c r="AQ26" s="39">
        <f t="shared" si="2"/>
        <v>0</v>
      </c>
    </row>
    <row r="27" spans="1:43" x14ac:dyDescent="0.3">
      <c r="A27" s="14" t="s">
        <v>102</v>
      </c>
      <c r="B27" s="13" t="s">
        <v>53</v>
      </c>
      <c r="C27" s="17" t="s">
        <v>62</v>
      </c>
      <c r="D27" s="27" t="s">
        <v>67</v>
      </c>
      <c r="E27" s="13"/>
      <c r="F27" s="13"/>
      <c r="G27" s="17">
        <v>4.25</v>
      </c>
      <c r="H27" s="13"/>
      <c r="I27" s="13"/>
      <c r="J27" s="15">
        <v>2136.77</v>
      </c>
      <c r="K27" s="13"/>
      <c r="L27" s="13"/>
      <c r="M27" s="13"/>
      <c r="N27" s="13"/>
      <c r="O27" s="13"/>
      <c r="P27" s="13">
        <v>4.25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47">
        <f t="shared" si="0"/>
        <v>4.25</v>
      </c>
      <c r="AK27" s="13"/>
      <c r="AL27" s="35"/>
      <c r="AM27" s="35"/>
      <c r="AN27" s="35"/>
      <c r="AO27" s="13"/>
      <c r="AP27" s="13"/>
      <c r="AQ27" s="39">
        <f t="shared" si="2"/>
        <v>0</v>
      </c>
    </row>
    <row r="28" spans="1:43" x14ac:dyDescent="0.3">
      <c r="A28" s="14" t="s">
        <v>104</v>
      </c>
      <c r="B28" s="13" t="s">
        <v>53</v>
      </c>
      <c r="C28" s="17" t="s">
        <v>62</v>
      </c>
      <c r="D28" s="17" t="s">
        <v>103</v>
      </c>
      <c r="E28" s="13" t="s">
        <v>133</v>
      </c>
      <c r="F28" s="13"/>
      <c r="G28" s="17">
        <v>4.25</v>
      </c>
      <c r="H28" s="13"/>
      <c r="I28" s="13"/>
      <c r="J28" s="15">
        <v>2132.52</v>
      </c>
      <c r="K28" s="13"/>
      <c r="L28" s="13"/>
      <c r="M28" s="13"/>
      <c r="N28" s="13"/>
      <c r="O28" s="13"/>
      <c r="P28" s="13">
        <v>4.25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47">
        <f t="shared" si="0"/>
        <v>4.25</v>
      </c>
      <c r="AK28" s="13"/>
      <c r="AL28" s="35"/>
      <c r="AM28" s="35"/>
      <c r="AN28" s="35"/>
      <c r="AO28" s="13"/>
      <c r="AP28" s="13"/>
      <c r="AQ28" s="39">
        <f t="shared" si="2"/>
        <v>0</v>
      </c>
    </row>
    <row r="29" spans="1:43" x14ac:dyDescent="0.3">
      <c r="A29" s="14" t="s">
        <v>105</v>
      </c>
      <c r="B29" s="13" t="s">
        <v>50</v>
      </c>
      <c r="C29" s="17" t="s">
        <v>55</v>
      </c>
      <c r="D29" s="13" t="s">
        <v>106</v>
      </c>
      <c r="E29" s="13" t="s">
        <v>133</v>
      </c>
      <c r="F29" s="13"/>
      <c r="G29" s="13">
        <v>721.25</v>
      </c>
      <c r="H29" s="13"/>
      <c r="I29" s="13"/>
      <c r="J29" s="13">
        <v>1411.27</v>
      </c>
      <c r="K29" s="13">
        <v>721.25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47">
        <f t="shared" si="0"/>
        <v>721.25</v>
      </c>
      <c r="AK29" s="13"/>
      <c r="AL29" s="35"/>
      <c r="AM29" s="35"/>
      <c r="AN29" s="35"/>
      <c r="AO29" s="13"/>
      <c r="AP29" s="13"/>
      <c r="AQ29" s="39">
        <f t="shared" si="2"/>
        <v>0</v>
      </c>
    </row>
    <row r="30" spans="1:43" x14ac:dyDescent="0.3">
      <c r="A30" s="21" t="s">
        <v>105</v>
      </c>
      <c r="B30" s="22" t="s">
        <v>50</v>
      </c>
      <c r="C30" s="23" t="s">
        <v>55</v>
      </c>
      <c r="D30" s="23" t="s">
        <v>107</v>
      </c>
      <c r="E30" s="22" t="s">
        <v>135</v>
      </c>
      <c r="F30" s="22"/>
      <c r="G30" s="22">
        <v>24.71</v>
      </c>
      <c r="H30" s="22"/>
      <c r="I30" s="22"/>
      <c r="J30" s="24">
        <v>1386.56</v>
      </c>
      <c r="K30" s="22"/>
      <c r="L30" s="22"/>
      <c r="M30" s="13"/>
      <c r="N30" s="13">
        <v>20.59</v>
      </c>
      <c r="O30" s="13"/>
      <c r="P30" s="13"/>
      <c r="Q30" s="13"/>
      <c r="R30" s="22"/>
      <c r="S30" s="22"/>
      <c r="T30" s="22"/>
      <c r="U30" s="22"/>
      <c r="V30" s="22"/>
      <c r="W30" s="22"/>
      <c r="X30" s="22"/>
      <c r="Y30" s="13"/>
      <c r="Z30" s="22"/>
      <c r="AA30" s="22"/>
      <c r="AB30" s="22"/>
      <c r="AC30" s="22"/>
      <c r="AD30" s="22"/>
      <c r="AE30" s="22"/>
      <c r="AF30" s="22"/>
      <c r="AG30" s="22"/>
      <c r="AH30" s="22"/>
      <c r="AI30" s="22">
        <v>4.12</v>
      </c>
      <c r="AJ30" s="48">
        <f t="shared" si="0"/>
        <v>24.71</v>
      </c>
      <c r="AK30" s="22"/>
      <c r="AL30" s="36"/>
      <c r="AM30" s="36"/>
      <c r="AN30" s="36"/>
      <c r="AO30" s="22"/>
      <c r="AP30" s="22"/>
      <c r="AQ30" s="50">
        <f t="shared" si="2"/>
        <v>0</v>
      </c>
    </row>
    <row r="31" spans="1:43" x14ac:dyDescent="0.3">
      <c r="A31" s="25" t="s">
        <v>95</v>
      </c>
      <c r="B31" s="26" t="s">
        <v>53</v>
      </c>
      <c r="C31" s="27" t="s">
        <v>108</v>
      </c>
      <c r="D31" s="27" t="s">
        <v>57</v>
      </c>
      <c r="E31" s="26" t="s">
        <v>133</v>
      </c>
      <c r="F31" s="26"/>
      <c r="G31" s="26">
        <v>52.59</v>
      </c>
      <c r="H31" s="26"/>
      <c r="I31" s="26"/>
      <c r="J31" s="28">
        <v>1333.97</v>
      </c>
      <c r="K31" s="26">
        <v>30.05</v>
      </c>
      <c r="L31" s="26">
        <v>22.54</v>
      </c>
      <c r="M31" s="22"/>
      <c r="N31" s="22"/>
      <c r="O31" s="22"/>
      <c r="P31" s="22"/>
      <c r="Q31" s="22"/>
      <c r="R31" s="26"/>
      <c r="S31" s="26"/>
      <c r="T31" s="26"/>
      <c r="U31" s="26"/>
      <c r="V31" s="26"/>
      <c r="W31" s="26"/>
      <c r="X31" s="26"/>
      <c r="Y31" s="22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47">
        <f t="shared" si="0"/>
        <v>52.59</v>
      </c>
      <c r="AK31" s="26"/>
      <c r="AL31" s="37"/>
      <c r="AM31" s="37"/>
      <c r="AN31" s="37"/>
      <c r="AO31" s="26"/>
      <c r="AP31" s="26"/>
      <c r="AQ31" s="49">
        <f t="shared" si="2"/>
        <v>0</v>
      </c>
    </row>
    <row r="32" spans="1:43" x14ac:dyDescent="0.3">
      <c r="A32" s="21" t="s">
        <v>111</v>
      </c>
      <c r="B32" s="22" t="s">
        <v>110</v>
      </c>
      <c r="C32" s="23" t="s">
        <v>49</v>
      </c>
      <c r="D32" s="23" t="s">
        <v>109</v>
      </c>
      <c r="E32" s="22" t="s">
        <v>136</v>
      </c>
      <c r="F32" s="22">
        <v>2250.96</v>
      </c>
      <c r="G32" s="22"/>
      <c r="H32" s="22"/>
      <c r="I32" s="22"/>
      <c r="J32" s="22">
        <v>3584.93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6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48">
        <f t="shared" si="0"/>
        <v>0</v>
      </c>
      <c r="AK32" s="22"/>
      <c r="AL32" s="36">
        <v>367.51</v>
      </c>
      <c r="AM32" s="36"/>
      <c r="AN32" s="36">
        <v>1883.45</v>
      </c>
      <c r="AO32" s="22"/>
      <c r="AP32" s="22"/>
      <c r="AQ32" s="50">
        <f t="shared" si="2"/>
        <v>2250.96</v>
      </c>
    </row>
    <row r="33" spans="1:43" x14ac:dyDescent="0.3">
      <c r="A33" s="25" t="s">
        <v>111</v>
      </c>
      <c r="B33" s="26" t="s">
        <v>58</v>
      </c>
      <c r="C33" s="27" t="s">
        <v>112</v>
      </c>
      <c r="D33" s="27" t="s">
        <v>113</v>
      </c>
      <c r="E33" s="26" t="s">
        <v>135</v>
      </c>
      <c r="F33" s="26"/>
      <c r="G33" s="26">
        <v>1883.45</v>
      </c>
      <c r="H33" s="26"/>
      <c r="I33" s="26"/>
      <c r="J33" s="28">
        <v>1701.48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2"/>
      <c r="Z33" s="26"/>
      <c r="AA33" s="26"/>
      <c r="AB33" s="26"/>
      <c r="AC33" s="26"/>
      <c r="AD33" s="26"/>
      <c r="AE33" s="26"/>
      <c r="AF33" s="26"/>
      <c r="AG33" s="26"/>
      <c r="AH33" s="26">
        <v>1883.45</v>
      </c>
      <c r="AI33" s="26"/>
      <c r="AJ33" s="47">
        <f t="shared" si="0"/>
        <v>1883.45</v>
      </c>
      <c r="AK33" s="26"/>
      <c r="AL33" s="37"/>
      <c r="AM33" s="37"/>
      <c r="AN33" s="37"/>
      <c r="AO33" s="26"/>
      <c r="AP33" s="26"/>
      <c r="AQ33" s="39">
        <f t="shared" si="2"/>
        <v>0</v>
      </c>
    </row>
    <row r="34" spans="1:43" x14ac:dyDescent="0.3">
      <c r="A34" s="14" t="s">
        <v>114</v>
      </c>
      <c r="B34" s="13" t="s">
        <v>53</v>
      </c>
      <c r="C34" s="17" t="s">
        <v>62</v>
      </c>
      <c r="D34" s="13" t="s">
        <v>67</v>
      </c>
      <c r="E34" s="13" t="s">
        <v>133</v>
      </c>
      <c r="F34" s="13"/>
      <c r="G34" s="13">
        <v>4.25</v>
      </c>
      <c r="H34" s="13"/>
      <c r="I34" s="13"/>
      <c r="J34" s="13">
        <v>1697.23</v>
      </c>
      <c r="K34" s="13"/>
      <c r="L34" s="13"/>
      <c r="M34" s="13"/>
      <c r="N34" s="13"/>
      <c r="O34" s="13"/>
      <c r="P34" s="13">
        <v>4.25</v>
      </c>
      <c r="Q34" s="13"/>
      <c r="R34" s="13"/>
      <c r="S34" s="13"/>
      <c r="T34" s="13"/>
      <c r="U34" s="13"/>
      <c r="V34" s="13"/>
      <c r="W34" s="13"/>
      <c r="X34" s="13"/>
      <c r="Y34" s="76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47">
        <f t="shared" si="0"/>
        <v>4.25</v>
      </c>
      <c r="AK34" s="13"/>
      <c r="AL34" s="35"/>
      <c r="AM34" s="35"/>
      <c r="AN34" s="35"/>
      <c r="AO34" s="13"/>
      <c r="AP34" s="13"/>
      <c r="AQ34" s="39">
        <f t="shared" si="2"/>
        <v>0</v>
      </c>
    </row>
    <row r="35" spans="1:43" x14ac:dyDescent="0.3">
      <c r="A35" s="14" t="s">
        <v>121</v>
      </c>
      <c r="B35" s="13" t="s">
        <v>110</v>
      </c>
      <c r="C35" s="17" t="s">
        <v>98</v>
      </c>
      <c r="D35" s="13" t="s">
        <v>122</v>
      </c>
      <c r="E35" s="13" t="s">
        <v>146</v>
      </c>
      <c r="F35" s="13">
        <v>27.84</v>
      </c>
      <c r="G35" s="13"/>
      <c r="H35" s="13"/>
      <c r="I35" s="13"/>
      <c r="J35" s="13">
        <v>1725.07</v>
      </c>
      <c r="K35" s="13"/>
      <c r="L35" s="13"/>
      <c r="M35" s="31"/>
      <c r="N35" s="31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75"/>
      <c r="Z35" s="13"/>
      <c r="AA35" s="13"/>
      <c r="AB35" s="13"/>
      <c r="AC35" s="13"/>
      <c r="AD35" s="13"/>
      <c r="AE35" s="13"/>
      <c r="AF35" s="13"/>
      <c r="AG35" s="13"/>
      <c r="AH35" s="13"/>
      <c r="AI35" s="26"/>
      <c r="AJ35" s="47">
        <f t="shared" si="0"/>
        <v>0</v>
      </c>
      <c r="AK35" s="13"/>
      <c r="AL35" s="35"/>
      <c r="AM35" s="35"/>
      <c r="AN35" s="35"/>
      <c r="AO35" s="13"/>
      <c r="AP35" s="13">
        <v>27.84</v>
      </c>
      <c r="AQ35" s="39">
        <f t="shared" si="2"/>
        <v>27.84</v>
      </c>
    </row>
    <row r="36" spans="1:43" x14ac:dyDescent="0.3">
      <c r="A36" s="14" t="s">
        <v>121</v>
      </c>
      <c r="B36" s="13" t="s">
        <v>50</v>
      </c>
      <c r="C36" s="17" t="s">
        <v>123</v>
      </c>
      <c r="D36" s="13" t="s">
        <v>69</v>
      </c>
      <c r="E36" s="13" t="s">
        <v>134</v>
      </c>
      <c r="F36" s="13"/>
      <c r="G36" s="13">
        <v>118.32</v>
      </c>
      <c r="H36" s="13"/>
      <c r="I36" s="13"/>
      <c r="J36" s="13">
        <v>1606.75</v>
      </c>
      <c r="K36" s="13"/>
      <c r="L36" s="13"/>
      <c r="M36" s="13"/>
      <c r="N36" s="13"/>
      <c r="O36" s="13">
        <v>118.32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47">
        <f t="shared" si="0"/>
        <v>118.32</v>
      </c>
      <c r="AK36" s="13"/>
      <c r="AL36" s="35"/>
      <c r="AM36" s="35"/>
      <c r="AN36" s="35"/>
      <c r="AO36" s="13"/>
      <c r="AP36" s="13"/>
      <c r="AQ36" s="39">
        <f t="shared" si="2"/>
        <v>0</v>
      </c>
    </row>
    <row r="37" spans="1:43" x14ac:dyDescent="0.3">
      <c r="A37" s="14" t="s">
        <v>121</v>
      </c>
      <c r="B37" s="13" t="s">
        <v>50</v>
      </c>
      <c r="C37" s="17" t="s">
        <v>51</v>
      </c>
      <c r="D37" s="13" t="s">
        <v>124</v>
      </c>
      <c r="E37" s="13" t="s">
        <v>134</v>
      </c>
      <c r="F37" s="13"/>
      <c r="G37" s="13">
        <v>210</v>
      </c>
      <c r="H37" s="13"/>
      <c r="I37" s="13"/>
      <c r="J37" s="13">
        <v>1396.75</v>
      </c>
      <c r="K37" s="13"/>
      <c r="L37" s="13"/>
      <c r="M37" s="13"/>
      <c r="N37" s="13"/>
      <c r="O37" s="13"/>
      <c r="P37" s="13"/>
      <c r="Q37" s="13">
        <v>210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26"/>
      <c r="AJ37" s="47">
        <f t="shared" si="0"/>
        <v>210</v>
      </c>
      <c r="AK37" s="13"/>
      <c r="AL37" s="35"/>
      <c r="AM37" s="35"/>
      <c r="AN37" s="35"/>
      <c r="AO37" s="13"/>
      <c r="AP37" s="13"/>
      <c r="AQ37" s="39">
        <f t="shared" si="2"/>
        <v>0</v>
      </c>
    </row>
    <row r="38" spans="1:43" x14ac:dyDescent="0.3">
      <c r="A38" s="14" t="s">
        <v>121</v>
      </c>
      <c r="B38" s="13" t="s">
        <v>50</v>
      </c>
      <c r="C38" s="13" t="s">
        <v>51</v>
      </c>
      <c r="D38" s="13" t="s">
        <v>126</v>
      </c>
      <c r="E38" s="13" t="s">
        <v>134</v>
      </c>
      <c r="F38" s="13"/>
      <c r="G38" s="13">
        <v>45</v>
      </c>
      <c r="H38" s="13"/>
      <c r="I38" s="13"/>
      <c r="J38" s="13">
        <v>1351.75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>
        <v>45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  <c r="AJ38" s="47">
        <f t="shared" si="0"/>
        <v>45</v>
      </c>
      <c r="AK38" s="13"/>
      <c r="AL38" s="35"/>
      <c r="AM38" s="35"/>
      <c r="AN38" s="35"/>
      <c r="AO38" s="13"/>
      <c r="AP38" s="13"/>
      <c r="AQ38" s="39">
        <f t="shared" si="2"/>
        <v>0</v>
      </c>
    </row>
    <row r="39" spans="1:43" x14ac:dyDescent="0.3">
      <c r="A39" s="14" t="s">
        <v>121</v>
      </c>
      <c r="B39" s="13" t="s">
        <v>50</v>
      </c>
      <c r="C39" s="13" t="s">
        <v>51</v>
      </c>
      <c r="D39" s="13" t="s">
        <v>125</v>
      </c>
      <c r="E39" s="13" t="s">
        <v>134</v>
      </c>
      <c r="F39" s="13"/>
      <c r="G39" s="13">
        <v>45</v>
      </c>
      <c r="H39" s="13"/>
      <c r="I39" s="13"/>
      <c r="J39" s="13">
        <v>1306.75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>
        <v>45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26"/>
      <c r="AJ39" s="47">
        <f t="shared" si="0"/>
        <v>45</v>
      </c>
      <c r="AK39" s="13"/>
      <c r="AL39" s="35"/>
      <c r="AM39" s="35"/>
      <c r="AN39" s="35"/>
      <c r="AO39" s="13"/>
      <c r="AP39" s="13"/>
      <c r="AQ39" s="39">
        <f t="shared" si="2"/>
        <v>0</v>
      </c>
    </row>
    <row r="40" spans="1:43" x14ac:dyDescent="0.3">
      <c r="A40" s="14" t="s">
        <v>128</v>
      </c>
      <c r="B40" s="13" t="s">
        <v>53</v>
      </c>
      <c r="C40" s="13" t="s">
        <v>62</v>
      </c>
      <c r="D40" s="13" t="s">
        <v>67</v>
      </c>
      <c r="E40" s="13" t="s">
        <v>133</v>
      </c>
      <c r="F40" s="13"/>
      <c r="G40" s="13">
        <v>4.25</v>
      </c>
      <c r="H40" s="13"/>
      <c r="I40" s="13"/>
      <c r="J40" s="13">
        <v>1302.5</v>
      </c>
      <c r="K40" s="13"/>
      <c r="L40" s="13"/>
      <c r="M40" s="13"/>
      <c r="N40" s="13"/>
      <c r="O40" s="13"/>
      <c r="P40" s="13">
        <v>4.25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  <c r="AJ40" s="47">
        <f t="shared" si="0"/>
        <v>4.25</v>
      </c>
      <c r="AK40" s="13"/>
      <c r="AL40" s="35"/>
      <c r="AM40" s="35"/>
      <c r="AN40" s="35"/>
      <c r="AO40" s="13"/>
      <c r="AP40" s="13"/>
      <c r="AQ40" s="39">
        <f t="shared" si="2"/>
        <v>0</v>
      </c>
    </row>
    <row r="41" spans="1:43" x14ac:dyDescent="0.3">
      <c r="A41" s="14" t="s">
        <v>127</v>
      </c>
      <c r="B41" s="13" t="s">
        <v>50</v>
      </c>
      <c r="C41" s="13" t="s">
        <v>55</v>
      </c>
      <c r="D41" s="13" t="s">
        <v>106</v>
      </c>
      <c r="E41" s="13" t="s">
        <v>145</v>
      </c>
      <c r="F41" s="13"/>
      <c r="G41" s="13">
        <v>721.25</v>
      </c>
      <c r="H41" s="13"/>
      <c r="I41" s="13"/>
      <c r="J41" s="13">
        <v>581.25</v>
      </c>
      <c r="K41" s="13">
        <v>721.25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26"/>
      <c r="AJ41" s="47">
        <f t="shared" si="0"/>
        <v>721.25</v>
      </c>
      <c r="AK41" s="13"/>
      <c r="AL41" s="35"/>
      <c r="AM41" s="35"/>
      <c r="AN41" s="35"/>
      <c r="AO41" s="13"/>
      <c r="AP41" s="13"/>
      <c r="AQ41" s="39">
        <f t="shared" si="2"/>
        <v>0</v>
      </c>
    </row>
    <row r="42" spans="1:43" x14ac:dyDescent="0.3">
      <c r="A42" s="14" t="s">
        <v>131</v>
      </c>
      <c r="B42" s="13" t="s">
        <v>53</v>
      </c>
      <c r="C42" s="13" t="s">
        <v>108</v>
      </c>
      <c r="D42" s="13" t="s">
        <v>57</v>
      </c>
      <c r="E42" s="13" t="s">
        <v>145</v>
      </c>
      <c r="F42" s="13"/>
      <c r="G42" s="13">
        <v>52.59</v>
      </c>
      <c r="H42" s="13"/>
      <c r="I42" s="13"/>
      <c r="J42" s="13">
        <v>528.66</v>
      </c>
      <c r="K42" s="13">
        <v>30.05</v>
      </c>
      <c r="L42" s="13">
        <v>22.54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  <c r="AJ42" s="47">
        <f t="shared" si="0"/>
        <v>52.59</v>
      </c>
      <c r="AK42" s="13"/>
      <c r="AL42" s="35"/>
      <c r="AM42" s="35"/>
      <c r="AN42" s="35"/>
      <c r="AO42" s="13"/>
      <c r="AP42" s="13"/>
      <c r="AQ42" s="39">
        <f t="shared" si="2"/>
        <v>0</v>
      </c>
    </row>
    <row r="43" spans="1:43" x14ac:dyDescent="0.3">
      <c r="A43" s="14" t="s">
        <v>137</v>
      </c>
      <c r="B43" s="13" t="s">
        <v>53</v>
      </c>
      <c r="C43" s="13" t="s">
        <v>138</v>
      </c>
      <c r="D43" s="13" t="s">
        <v>67</v>
      </c>
      <c r="E43" s="13" t="s">
        <v>145</v>
      </c>
      <c r="F43" s="13"/>
      <c r="G43" s="13">
        <v>4.25</v>
      </c>
      <c r="H43" s="13"/>
      <c r="I43" s="13"/>
      <c r="J43" s="13">
        <v>524.41</v>
      </c>
      <c r="K43" s="13"/>
      <c r="L43" s="13"/>
      <c r="M43" s="13"/>
      <c r="N43" s="13"/>
      <c r="O43" s="13"/>
      <c r="P43" s="13">
        <v>4.25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26"/>
      <c r="AJ43" s="47">
        <f t="shared" ref="AJ43:AJ76" si="3">SUM(K43:AI43)</f>
        <v>4.25</v>
      </c>
      <c r="AK43" s="13"/>
      <c r="AL43" s="35"/>
      <c r="AM43" s="35"/>
      <c r="AN43" s="35"/>
      <c r="AO43" s="13"/>
      <c r="AP43" s="13"/>
      <c r="AQ43" s="39">
        <f t="shared" si="2"/>
        <v>0</v>
      </c>
    </row>
    <row r="44" spans="1:43" x14ac:dyDescent="0.3">
      <c r="A44" s="14" t="s">
        <v>144</v>
      </c>
      <c r="B44" s="13" t="s">
        <v>58</v>
      </c>
      <c r="C44" s="13" t="s">
        <v>158</v>
      </c>
      <c r="D44" s="13"/>
      <c r="E44" s="13" t="s">
        <v>178</v>
      </c>
      <c r="F44" s="13"/>
      <c r="G44" s="13"/>
      <c r="H44" s="13">
        <v>600</v>
      </c>
      <c r="I44" s="13"/>
      <c r="J44" s="13">
        <v>1124.4100000000001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26"/>
      <c r="AJ44" s="47">
        <f t="shared" si="0"/>
        <v>0</v>
      </c>
      <c r="AK44" s="13"/>
      <c r="AL44" s="35"/>
      <c r="AM44" s="35"/>
      <c r="AN44" s="35"/>
      <c r="AO44" s="13"/>
      <c r="AP44" s="13"/>
      <c r="AQ44" s="39">
        <f t="shared" si="2"/>
        <v>0</v>
      </c>
    </row>
    <row r="45" spans="1:43" x14ac:dyDescent="0.3">
      <c r="A45" s="14" t="s">
        <v>159</v>
      </c>
      <c r="B45" s="13" t="s">
        <v>53</v>
      </c>
      <c r="C45" s="13" t="s">
        <v>160</v>
      </c>
      <c r="D45" s="13" t="s">
        <v>67</v>
      </c>
      <c r="E45" s="13" t="s">
        <v>179</v>
      </c>
      <c r="F45" s="13"/>
      <c r="G45" s="13">
        <v>4.25</v>
      </c>
      <c r="H45" s="13"/>
      <c r="I45" s="13"/>
      <c r="J45" s="13">
        <v>1120.1600000000001</v>
      </c>
      <c r="K45" s="13"/>
      <c r="L45" s="13"/>
      <c r="M45" s="13"/>
      <c r="N45" s="13"/>
      <c r="O45" s="13"/>
      <c r="P45" s="13">
        <v>4.25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26"/>
      <c r="AJ45" s="47">
        <f t="shared" si="0"/>
        <v>4.25</v>
      </c>
      <c r="AK45" s="13"/>
      <c r="AL45" s="35"/>
      <c r="AM45" s="35"/>
      <c r="AN45" s="35"/>
      <c r="AO45" s="13"/>
      <c r="AP45" s="13"/>
      <c r="AQ45" s="39">
        <f t="shared" si="2"/>
        <v>0</v>
      </c>
    </row>
    <row r="46" spans="1:43" x14ac:dyDescent="0.3">
      <c r="A46" s="14" t="s">
        <v>139</v>
      </c>
      <c r="B46" s="13" t="s">
        <v>50</v>
      </c>
      <c r="C46" s="13" t="s">
        <v>55</v>
      </c>
      <c r="D46" s="13" t="s">
        <v>106</v>
      </c>
      <c r="E46" s="13" t="s">
        <v>179</v>
      </c>
      <c r="F46" s="13"/>
      <c r="G46" s="13">
        <v>787.89</v>
      </c>
      <c r="H46" s="13"/>
      <c r="I46" s="13"/>
      <c r="J46" s="13">
        <v>332.27</v>
      </c>
      <c r="K46" s="13">
        <v>787.89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26"/>
      <c r="AJ46" s="47">
        <f t="shared" si="3"/>
        <v>787.89</v>
      </c>
      <c r="AK46" s="13"/>
      <c r="AL46" s="35"/>
      <c r="AM46" s="35"/>
      <c r="AN46" s="35"/>
      <c r="AO46" s="13"/>
      <c r="AP46" s="13"/>
      <c r="AQ46" s="39">
        <f t="shared" si="2"/>
        <v>0</v>
      </c>
    </row>
    <row r="47" spans="1:43" x14ac:dyDescent="0.3">
      <c r="A47" s="14" t="s">
        <v>140</v>
      </c>
      <c r="B47" s="13" t="s">
        <v>50</v>
      </c>
      <c r="C47" s="13" t="s">
        <v>49</v>
      </c>
      <c r="D47" s="13" t="s">
        <v>41</v>
      </c>
      <c r="E47" s="13" t="s">
        <v>179</v>
      </c>
      <c r="F47" s="13"/>
      <c r="G47" s="13">
        <v>3.4</v>
      </c>
      <c r="H47" s="13"/>
      <c r="I47" s="13"/>
      <c r="J47" s="13">
        <v>328.87</v>
      </c>
      <c r="K47" s="13">
        <v>3.4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26"/>
      <c r="AJ47" s="41">
        <f t="shared" si="3"/>
        <v>3.4</v>
      </c>
      <c r="AK47" s="13"/>
      <c r="AL47" s="35"/>
      <c r="AM47" s="35"/>
      <c r="AN47" s="35"/>
      <c r="AO47" s="13"/>
      <c r="AP47" s="13"/>
      <c r="AQ47" s="39">
        <f t="shared" si="2"/>
        <v>0</v>
      </c>
    </row>
    <row r="48" spans="1:43" x14ac:dyDescent="0.3">
      <c r="A48" s="14" t="s">
        <v>141</v>
      </c>
      <c r="B48" s="13" t="s">
        <v>53</v>
      </c>
      <c r="C48" s="13" t="s">
        <v>142</v>
      </c>
      <c r="D48" s="13" t="s">
        <v>57</v>
      </c>
      <c r="E48" s="13" t="s">
        <v>179</v>
      </c>
      <c r="F48" s="13"/>
      <c r="G48" s="13">
        <v>57.7</v>
      </c>
      <c r="H48" s="13"/>
      <c r="I48" s="13"/>
      <c r="J48" s="13">
        <v>271.17</v>
      </c>
      <c r="K48" s="13">
        <v>32.97</v>
      </c>
      <c r="L48" s="13">
        <v>24.73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6"/>
      <c r="AJ48" s="47">
        <f t="shared" si="3"/>
        <v>57.7</v>
      </c>
      <c r="AK48" s="13"/>
      <c r="AL48" s="35"/>
      <c r="AM48" s="35"/>
      <c r="AN48" s="35"/>
      <c r="AO48" s="13"/>
      <c r="AP48" s="13"/>
      <c r="AQ48" s="39">
        <f t="shared" si="2"/>
        <v>0</v>
      </c>
    </row>
    <row r="49" spans="1:43" x14ac:dyDescent="0.3">
      <c r="A49" s="14" t="s">
        <v>156</v>
      </c>
      <c r="B49" s="13" t="s">
        <v>53</v>
      </c>
      <c r="C49" s="13" t="s">
        <v>62</v>
      </c>
      <c r="D49" s="13" t="s">
        <v>67</v>
      </c>
      <c r="E49" s="13" t="s">
        <v>179</v>
      </c>
      <c r="F49" s="13"/>
      <c r="G49" s="13">
        <v>4.25</v>
      </c>
      <c r="H49" s="13"/>
      <c r="I49" s="13"/>
      <c r="J49" s="13">
        <v>266.92</v>
      </c>
      <c r="K49" s="13"/>
      <c r="L49" s="13"/>
      <c r="M49" s="13"/>
      <c r="N49" s="13"/>
      <c r="O49" s="13"/>
      <c r="P49" s="13">
        <v>4.25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7"/>
      <c r="AJ49" s="47">
        <f t="shared" si="3"/>
        <v>4.25</v>
      </c>
      <c r="AK49" s="13"/>
      <c r="AL49" s="35"/>
      <c r="AM49" s="35"/>
      <c r="AN49" s="35"/>
      <c r="AO49" s="13"/>
      <c r="AP49" s="13"/>
      <c r="AQ49" s="39">
        <f t="shared" si="2"/>
        <v>0</v>
      </c>
    </row>
    <row r="50" spans="1:43" x14ac:dyDescent="0.3">
      <c r="A50" s="14" t="s">
        <v>161</v>
      </c>
      <c r="B50" s="13" t="s">
        <v>53</v>
      </c>
      <c r="C50" s="13" t="s">
        <v>162</v>
      </c>
      <c r="D50" s="13" t="s">
        <v>163</v>
      </c>
      <c r="E50" s="13" t="s">
        <v>199</v>
      </c>
      <c r="F50" s="13"/>
      <c r="G50" s="13">
        <v>47</v>
      </c>
      <c r="H50" s="13"/>
      <c r="I50" s="13"/>
      <c r="J50" s="13">
        <v>219.92</v>
      </c>
      <c r="K50" s="13"/>
      <c r="L50" s="13"/>
      <c r="M50" s="13"/>
      <c r="N50" s="13"/>
      <c r="O50" s="13"/>
      <c r="P50" s="13"/>
      <c r="Q50" s="13"/>
      <c r="R50" s="13">
        <v>47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47">
        <f t="shared" si="3"/>
        <v>47</v>
      </c>
      <c r="AK50" s="13"/>
      <c r="AL50" s="35"/>
      <c r="AM50" s="35"/>
      <c r="AN50" s="35"/>
      <c r="AO50" s="13"/>
      <c r="AP50" s="13"/>
      <c r="AQ50" s="39">
        <f t="shared" si="2"/>
        <v>0</v>
      </c>
    </row>
    <row r="51" spans="1:43" x14ac:dyDescent="0.3">
      <c r="A51" s="14" t="s">
        <v>164</v>
      </c>
      <c r="B51" s="13" t="s">
        <v>101</v>
      </c>
      <c r="C51" s="13" t="s">
        <v>165</v>
      </c>
      <c r="D51" s="13"/>
      <c r="E51" s="13" t="s">
        <v>202</v>
      </c>
      <c r="F51" s="13"/>
      <c r="G51" s="13"/>
      <c r="H51" s="13">
        <v>500</v>
      </c>
      <c r="I51" s="13"/>
      <c r="J51" s="13">
        <v>719.92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47">
        <f t="shared" si="3"/>
        <v>0</v>
      </c>
      <c r="AK51" s="13"/>
      <c r="AL51" s="35"/>
      <c r="AM51" s="35"/>
      <c r="AN51" s="35"/>
      <c r="AO51" s="13"/>
      <c r="AP51" s="13"/>
      <c r="AQ51" s="39">
        <f t="shared" si="2"/>
        <v>0</v>
      </c>
    </row>
    <row r="52" spans="1:43" x14ac:dyDescent="0.3">
      <c r="A52" s="14" t="s">
        <v>164</v>
      </c>
      <c r="B52" s="13" t="s">
        <v>48</v>
      </c>
      <c r="C52" s="13" t="s">
        <v>123</v>
      </c>
      <c r="D52" s="13" t="s">
        <v>166</v>
      </c>
      <c r="E52" s="13" t="s">
        <v>180</v>
      </c>
      <c r="F52" s="13"/>
      <c r="G52" s="13">
        <v>15</v>
      </c>
      <c r="H52" s="13"/>
      <c r="I52" s="13"/>
      <c r="J52" s="13">
        <v>704.92</v>
      </c>
      <c r="K52" s="13"/>
      <c r="L52" s="13"/>
      <c r="M52" s="13"/>
      <c r="N52" s="13"/>
      <c r="O52" s="13">
        <v>15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47">
        <f t="shared" si="3"/>
        <v>15</v>
      </c>
      <c r="AK52" s="13"/>
      <c r="AL52" s="35"/>
      <c r="AM52" s="35"/>
      <c r="AN52" s="35"/>
      <c r="AO52" s="13"/>
      <c r="AP52" s="13"/>
      <c r="AQ52" s="39">
        <f t="shared" si="2"/>
        <v>0</v>
      </c>
    </row>
    <row r="53" spans="1:43" x14ac:dyDescent="0.3">
      <c r="A53" s="14" t="s">
        <v>164</v>
      </c>
      <c r="B53" s="13" t="s">
        <v>48</v>
      </c>
      <c r="C53" s="13" t="s">
        <v>167</v>
      </c>
      <c r="D53" s="13" t="s">
        <v>168</v>
      </c>
      <c r="E53" s="13" t="s">
        <v>201</v>
      </c>
      <c r="F53" s="13"/>
      <c r="G53" s="13">
        <v>258</v>
      </c>
      <c r="H53" s="13"/>
      <c r="I53" s="13"/>
      <c r="J53" s="13">
        <v>446.92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v>215</v>
      </c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v>43</v>
      </c>
      <c r="AJ53" s="47">
        <f t="shared" si="3"/>
        <v>258</v>
      </c>
      <c r="AK53" s="13"/>
      <c r="AL53" s="35"/>
      <c r="AM53" s="35"/>
      <c r="AN53" s="35"/>
      <c r="AO53" s="13"/>
      <c r="AP53" s="13"/>
      <c r="AQ53" s="39">
        <f t="shared" si="2"/>
        <v>0</v>
      </c>
    </row>
    <row r="54" spans="1:43" x14ac:dyDescent="0.3">
      <c r="A54" s="14" t="s">
        <v>169</v>
      </c>
      <c r="B54" s="13" t="s">
        <v>101</v>
      </c>
      <c r="C54" s="13" t="s">
        <v>165</v>
      </c>
      <c r="D54" s="13"/>
      <c r="E54" s="13" t="s">
        <v>202</v>
      </c>
      <c r="F54" s="13"/>
      <c r="G54" s="13"/>
      <c r="H54" s="13">
        <v>1000</v>
      </c>
      <c r="I54" s="13"/>
      <c r="J54" s="13">
        <v>1446.92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47">
        <f t="shared" si="3"/>
        <v>0</v>
      </c>
      <c r="AK54" s="13"/>
      <c r="AL54" s="35"/>
      <c r="AM54" s="35"/>
      <c r="AN54" s="35"/>
      <c r="AO54" s="13"/>
      <c r="AP54" s="13"/>
      <c r="AQ54" s="39">
        <f t="shared" si="2"/>
        <v>0</v>
      </c>
    </row>
    <row r="55" spans="1:43" x14ac:dyDescent="0.3">
      <c r="A55" s="14" t="s">
        <v>170</v>
      </c>
      <c r="B55" s="13" t="s">
        <v>48</v>
      </c>
      <c r="C55" s="13" t="s">
        <v>55</v>
      </c>
      <c r="D55" s="13" t="s">
        <v>106</v>
      </c>
      <c r="E55" s="13" t="s">
        <v>199</v>
      </c>
      <c r="F55" s="13"/>
      <c r="G55" s="13">
        <v>743.4</v>
      </c>
      <c r="H55" s="13"/>
      <c r="I55" s="13"/>
      <c r="J55" s="13">
        <v>703.52</v>
      </c>
      <c r="K55" s="13">
        <v>743.4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47">
        <f t="shared" si="3"/>
        <v>743.4</v>
      </c>
      <c r="AK55" s="13"/>
      <c r="AL55" s="35"/>
      <c r="AM55" s="35"/>
      <c r="AN55" s="35"/>
      <c r="AO55" s="13"/>
      <c r="AP55" s="13"/>
      <c r="AQ55" s="39">
        <f t="shared" si="2"/>
        <v>0</v>
      </c>
    </row>
    <row r="56" spans="1:43" x14ac:dyDescent="0.3">
      <c r="A56" s="14" t="s">
        <v>170</v>
      </c>
      <c r="B56" s="13" t="s">
        <v>171</v>
      </c>
      <c r="C56" s="13" t="s">
        <v>62</v>
      </c>
      <c r="D56" s="13" t="s">
        <v>67</v>
      </c>
      <c r="E56" s="13" t="s">
        <v>199</v>
      </c>
      <c r="F56" s="26"/>
      <c r="G56" s="26">
        <v>4.25</v>
      </c>
      <c r="H56" s="26"/>
      <c r="I56" s="26"/>
      <c r="J56" s="13">
        <v>699.27</v>
      </c>
      <c r="K56" s="13"/>
      <c r="L56" s="13"/>
      <c r="M56" s="13"/>
      <c r="N56" s="13"/>
      <c r="O56" s="13"/>
      <c r="P56" s="13">
        <v>4.25</v>
      </c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47">
        <f t="shared" si="3"/>
        <v>4.25</v>
      </c>
      <c r="AK56" s="13"/>
      <c r="AL56" s="35"/>
      <c r="AM56" s="35"/>
      <c r="AN56" s="35"/>
      <c r="AO56" s="13"/>
      <c r="AP56" s="13"/>
      <c r="AQ56" s="39">
        <f t="shared" si="2"/>
        <v>0</v>
      </c>
    </row>
    <row r="57" spans="1:43" x14ac:dyDescent="0.3">
      <c r="A57" s="14" t="s">
        <v>172</v>
      </c>
      <c r="B57" s="13" t="s">
        <v>48</v>
      </c>
      <c r="C57" s="13" t="s">
        <v>56</v>
      </c>
      <c r="D57" s="13" t="s">
        <v>173</v>
      </c>
      <c r="E57" s="13" t="s">
        <v>180</v>
      </c>
      <c r="F57" s="26"/>
      <c r="G57" s="26">
        <v>24.99</v>
      </c>
      <c r="H57" s="26"/>
      <c r="I57" s="26"/>
      <c r="J57" s="13">
        <v>674.28</v>
      </c>
      <c r="K57" s="13"/>
      <c r="L57" s="13"/>
      <c r="M57" s="13"/>
      <c r="N57" s="13">
        <v>20.82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v>4.17</v>
      </c>
      <c r="AJ57" s="47">
        <f t="shared" si="3"/>
        <v>24.990000000000002</v>
      </c>
      <c r="AK57" s="13"/>
      <c r="AL57" s="35"/>
      <c r="AM57" s="35"/>
      <c r="AN57" s="35"/>
      <c r="AO57" s="13"/>
      <c r="AP57" s="13"/>
      <c r="AQ57" s="39">
        <f t="shared" si="2"/>
        <v>0</v>
      </c>
    </row>
    <row r="58" spans="1:43" x14ac:dyDescent="0.3">
      <c r="A58" s="14" t="s">
        <v>174</v>
      </c>
      <c r="B58" s="13" t="s">
        <v>48</v>
      </c>
      <c r="C58" s="13" t="s">
        <v>49</v>
      </c>
      <c r="D58" s="13" t="s">
        <v>41</v>
      </c>
      <c r="E58" s="13" t="s">
        <v>199</v>
      </c>
      <c r="F58" s="26"/>
      <c r="G58" s="26">
        <v>1.2</v>
      </c>
      <c r="H58" s="26"/>
      <c r="I58" s="26"/>
      <c r="J58" s="13">
        <v>673.08</v>
      </c>
      <c r="K58" s="13">
        <v>1.2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47">
        <f t="shared" si="3"/>
        <v>1.2</v>
      </c>
      <c r="AK58" s="13"/>
      <c r="AL58" s="35"/>
      <c r="AM58" s="35"/>
      <c r="AN58" s="35"/>
      <c r="AO58" s="13"/>
      <c r="AP58" s="13"/>
      <c r="AQ58" s="39">
        <f t="shared" si="2"/>
        <v>0</v>
      </c>
    </row>
    <row r="59" spans="1:43" x14ac:dyDescent="0.3">
      <c r="A59" s="14" t="s">
        <v>175</v>
      </c>
      <c r="B59" s="13" t="s">
        <v>171</v>
      </c>
      <c r="C59" s="13" t="s">
        <v>176</v>
      </c>
      <c r="D59" s="13" t="s">
        <v>57</v>
      </c>
      <c r="E59" s="13" t="s">
        <v>199</v>
      </c>
      <c r="F59" s="26"/>
      <c r="G59" s="26">
        <v>54.29</v>
      </c>
      <c r="H59" s="26"/>
      <c r="I59" s="26"/>
      <c r="J59" s="13">
        <v>618.79</v>
      </c>
      <c r="K59" s="13">
        <v>31.02</v>
      </c>
      <c r="L59" s="13">
        <v>23.27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47">
        <f t="shared" si="3"/>
        <v>54.29</v>
      </c>
      <c r="AK59" s="13"/>
      <c r="AL59" s="35"/>
      <c r="AM59" s="35"/>
      <c r="AN59" s="35"/>
      <c r="AO59" s="13"/>
      <c r="AP59" s="13"/>
      <c r="AQ59" s="39">
        <f t="shared" si="2"/>
        <v>0</v>
      </c>
    </row>
    <row r="60" spans="1:43" x14ac:dyDescent="0.3">
      <c r="A60" s="14" t="s">
        <v>181</v>
      </c>
      <c r="B60" s="13" t="s">
        <v>101</v>
      </c>
      <c r="C60" s="13"/>
      <c r="D60" s="13"/>
      <c r="E60" s="13" t="s">
        <v>207</v>
      </c>
      <c r="F60" s="26"/>
      <c r="G60" s="26"/>
      <c r="H60" s="26">
        <v>1000</v>
      </c>
      <c r="I60" s="26"/>
      <c r="J60" s="13">
        <v>1618.79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47">
        <f t="shared" si="3"/>
        <v>0</v>
      </c>
      <c r="AK60" s="13"/>
      <c r="AL60" s="35"/>
      <c r="AM60" s="35"/>
      <c r="AN60" s="35"/>
      <c r="AO60" s="13"/>
      <c r="AP60" s="13"/>
      <c r="AQ60" s="39">
        <f t="shared" si="2"/>
        <v>0</v>
      </c>
    </row>
    <row r="61" spans="1:43" x14ac:dyDescent="0.3">
      <c r="A61" s="14" t="s">
        <v>181</v>
      </c>
      <c r="B61" s="13" t="s">
        <v>48</v>
      </c>
      <c r="C61" s="13" t="s">
        <v>182</v>
      </c>
      <c r="D61" s="13" t="s">
        <v>183</v>
      </c>
      <c r="E61" s="13" t="s">
        <v>200</v>
      </c>
      <c r="F61" s="26"/>
      <c r="G61" s="26">
        <v>300</v>
      </c>
      <c r="H61" s="26"/>
      <c r="I61" s="26"/>
      <c r="J61" s="13">
        <v>1318.79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>
        <v>250</v>
      </c>
      <c r="AE61" s="13"/>
      <c r="AF61" s="13"/>
      <c r="AG61" s="13"/>
      <c r="AH61" s="13"/>
      <c r="AI61" s="13">
        <v>50</v>
      </c>
      <c r="AJ61" s="47">
        <f t="shared" si="3"/>
        <v>300</v>
      </c>
      <c r="AK61" s="13"/>
      <c r="AL61" s="35"/>
      <c r="AM61" s="35"/>
      <c r="AN61" s="35"/>
      <c r="AO61" s="13"/>
      <c r="AP61" s="13"/>
      <c r="AQ61" s="39">
        <f t="shared" si="2"/>
        <v>0</v>
      </c>
    </row>
    <row r="62" spans="1:43" x14ac:dyDescent="0.3">
      <c r="A62" s="14" t="s">
        <v>181</v>
      </c>
      <c r="B62" s="13" t="s">
        <v>48</v>
      </c>
      <c r="C62" s="13" t="s">
        <v>51</v>
      </c>
      <c r="D62" s="13" t="s">
        <v>184</v>
      </c>
      <c r="E62" s="13" t="s">
        <v>200</v>
      </c>
      <c r="F62" s="26"/>
      <c r="G62" s="26">
        <v>45</v>
      </c>
      <c r="H62" s="26"/>
      <c r="I62" s="26"/>
      <c r="J62" s="13">
        <v>1273.79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>
        <v>45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47">
        <f t="shared" si="3"/>
        <v>45</v>
      </c>
      <c r="AK62" s="13"/>
      <c r="AL62" s="35"/>
      <c r="AM62" s="35"/>
      <c r="AN62" s="35"/>
      <c r="AO62" s="13"/>
      <c r="AP62" s="13"/>
      <c r="AQ62" s="39">
        <f t="shared" si="2"/>
        <v>0</v>
      </c>
    </row>
    <row r="63" spans="1:43" x14ac:dyDescent="0.3">
      <c r="A63" s="14" t="s">
        <v>181</v>
      </c>
      <c r="B63" s="13" t="s">
        <v>48</v>
      </c>
      <c r="C63" s="13" t="s">
        <v>185</v>
      </c>
      <c r="D63" s="13" t="s">
        <v>29</v>
      </c>
      <c r="E63" s="13" t="s">
        <v>200</v>
      </c>
      <c r="F63" s="26"/>
      <c r="G63" s="26">
        <v>117</v>
      </c>
      <c r="H63" s="26"/>
      <c r="I63" s="26"/>
      <c r="J63" s="13">
        <v>1156.79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>
        <v>117</v>
      </c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47">
        <f t="shared" si="3"/>
        <v>117</v>
      </c>
      <c r="AK63" s="13"/>
      <c r="AL63" s="35"/>
      <c r="AM63" s="35"/>
      <c r="AN63" s="35"/>
      <c r="AO63" s="13"/>
      <c r="AP63" s="13"/>
      <c r="AQ63" s="39">
        <f t="shared" si="2"/>
        <v>0</v>
      </c>
    </row>
    <row r="64" spans="1:43" x14ac:dyDescent="0.3">
      <c r="A64" s="14" t="s">
        <v>181</v>
      </c>
      <c r="B64" s="13" t="s">
        <v>48</v>
      </c>
      <c r="C64" s="13" t="s">
        <v>185</v>
      </c>
      <c r="D64" s="13" t="s">
        <v>186</v>
      </c>
      <c r="E64" s="13" t="s">
        <v>204</v>
      </c>
      <c r="F64" s="26">
        <v>760.76</v>
      </c>
      <c r="G64" s="26"/>
      <c r="H64" s="26"/>
      <c r="I64" s="26"/>
      <c r="J64" s="13">
        <v>1917.55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47">
        <f t="shared" si="3"/>
        <v>0</v>
      </c>
      <c r="AK64" s="13"/>
      <c r="AL64" s="35"/>
      <c r="AM64" s="35">
        <v>760.76</v>
      </c>
      <c r="AN64" s="35"/>
      <c r="AO64" s="13"/>
      <c r="AP64" s="13"/>
      <c r="AQ64" s="39">
        <f t="shared" si="2"/>
        <v>760.76</v>
      </c>
    </row>
    <row r="65" spans="1:43" x14ac:dyDescent="0.3">
      <c r="A65" s="14" t="s">
        <v>187</v>
      </c>
      <c r="B65" s="13" t="s">
        <v>171</v>
      </c>
      <c r="C65" s="13" t="s">
        <v>62</v>
      </c>
      <c r="D65" s="13" t="s">
        <v>188</v>
      </c>
      <c r="E65" s="13" t="s">
        <v>205</v>
      </c>
      <c r="F65" s="26"/>
      <c r="G65" s="26">
        <v>4.25</v>
      </c>
      <c r="H65" s="26"/>
      <c r="I65" s="26"/>
      <c r="J65" s="13">
        <v>1913.3</v>
      </c>
      <c r="K65" s="13"/>
      <c r="L65" s="13"/>
      <c r="M65" s="13"/>
      <c r="N65" s="13"/>
      <c r="O65" s="13"/>
      <c r="P65" s="13">
        <v>4.25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47">
        <f t="shared" si="3"/>
        <v>4.25</v>
      </c>
      <c r="AK65" s="13"/>
      <c r="AL65" s="35"/>
      <c r="AM65" s="35"/>
      <c r="AN65" s="35"/>
      <c r="AO65" s="13"/>
      <c r="AP65" s="13"/>
      <c r="AQ65" s="39">
        <f t="shared" si="2"/>
        <v>0</v>
      </c>
    </row>
    <row r="66" spans="1:43" x14ac:dyDescent="0.3">
      <c r="A66" s="14" t="s">
        <v>189</v>
      </c>
      <c r="B66" s="13" t="s">
        <v>48</v>
      </c>
      <c r="C66" s="13" t="s">
        <v>182</v>
      </c>
      <c r="D66" s="13" t="s">
        <v>190</v>
      </c>
      <c r="E66" s="13" t="s">
        <v>206</v>
      </c>
      <c r="F66" s="26"/>
      <c r="G66" s="26">
        <v>120</v>
      </c>
      <c r="H66" s="26"/>
      <c r="I66" s="26"/>
      <c r="J66" s="13">
        <v>1793.3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>
        <v>100</v>
      </c>
      <c r="AE66" s="13"/>
      <c r="AF66" s="13"/>
      <c r="AG66" s="13"/>
      <c r="AH66" s="13"/>
      <c r="AI66" s="13">
        <v>20</v>
      </c>
      <c r="AJ66" s="47">
        <f t="shared" si="3"/>
        <v>120</v>
      </c>
      <c r="AK66" s="13"/>
      <c r="AL66" s="35"/>
      <c r="AM66" s="35"/>
      <c r="AN66" s="35"/>
      <c r="AO66" s="13"/>
      <c r="AP66" s="13"/>
      <c r="AQ66" s="39">
        <f t="shared" si="2"/>
        <v>0</v>
      </c>
    </row>
    <row r="67" spans="1:43" ht="15" customHeight="1" x14ac:dyDescent="0.3">
      <c r="A67" s="14" t="s">
        <v>192</v>
      </c>
      <c r="B67" s="13" t="s">
        <v>48</v>
      </c>
      <c r="C67" s="13" t="s">
        <v>55</v>
      </c>
      <c r="D67" s="13" t="s">
        <v>106</v>
      </c>
      <c r="E67" s="13" t="s">
        <v>205</v>
      </c>
      <c r="F67" s="26"/>
      <c r="G67" s="26">
        <v>743.6</v>
      </c>
      <c r="H67" s="26"/>
      <c r="I67" s="26"/>
      <c r="J67" s="13">
        <v>1049.7</v>
      </c>
      <c r="K67" s="13">
        <v>743.6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47">
        <f t="shared" si="3"/>
        <v>743.6</v>
      </c>
      <c r="AK67" s="13"/>
      <c r="AL67" s="35"/>
      <c r="AM67" s="35"/>
      <c r="AN67" s="35"/>
      <c r="AO67" s="13"/>
      <c r="AP67" s="13"/>
      <c r="AQ67" s="39">
        <f t="shared" si="2"/>
        <v>0</v>
      </c>
    </row>
    <row r="68" spans="1:43" ht="15" customHeight="1" x14ac:dyDescent="0.3">
      <c r="A68" s="14" t="s">
        <v>194</v>
      </c>
      <c r="B68" s="13" t="s">
        <v>48</v>
      </c>
      <c r="C68" s="13" t="s">
        <v>49</v>
      </c>
      <c r="D68" s="13" t="s">
        <v>41</v>
      </c>
      <c r="E68" s="13" t="s">
        <v>205</v>
      </c>
      <c r="F68" s="26"/>
      <c r="G68" s="26">
        <v>1</v>
      </c>
      <c r="H68" s="26"/>
      <c r="I68" s="26"/>
      <c r="J68" s="13">
        <v>1048.7</v>
      </c>
      <c r="K68" s="13">
        <v>1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47">
        <f t="shared" si="3"/>
        <v>1</v>
      </c>
      <c r="AK68" s="13"/>
      <c r="AL68" s="35"/>
      <c r="AM68" s="35"/>
      <c r="AN68" s="35"/>
      <c r="AO68" s="13"/>
      <c r="AP68" s="13"/>
      <c r="AQ68" s="39">
        <f t="shared" si="2"/>
        <v>0</v>
      </c>
    </row>
    <row r="69" spans="1:43" ht="15" customHeight="1" x14ac:dyDescent="0.3">
      <c r="A69" s="14" t="s">
        <v>195</v>
      </c>
      <c r="B69" s="13" t="s">
        <v>171</v>
      </c>
      <c r="C69" s="13" t="s">
        <v>54</v>
      </c>
      <c r="D69" s="13" t="s">
        <v>57</v>
      </c>
      <c r="E69" s="13" t="s">
        <v>205</v>
      </c>
      <c r="F69" s="26"/>
      <c r="G69" s="26">
        <v>54.29</v>
      </c>
      <c r="H69" s="26"/>
      <c r="I69" s="26"/>
      <c r="J69" s="13">
        <v>994.41</v>
      </c>
      <c r="K69" s="13">
        <v>31.02</v>
      </c>
      <c r="L69" s="13">
        <v>23.27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47">
        <v>54.29</v>
      </c>
      <c r="AK69" s="13"/>
      <c r="AL69" s="35"/>
      <c r="AM69" s="35"/>
      <c r="AN69" s="35"/>
      <c r="AO69" s="13"/>
      <c r="AP69" s="13"/>
      <c r="AQ69" s="39">
        <f t="shared" si="2"/>
        <v>0</v>
      </c>
    </row>
    <row r="70" spans="1:43" ht="15" customHeight="1" x14ac:dyDescent="0.3">
      <c r="A70" s="14" t="s">
        <v>196</v>
      </c>
      <c r="B70" s="13" t="s">
        <v>48</v>
      </c>
      <c r="C70" s="13" t="s">
        <v>55</v>
      </c>
      <c r="D70" s="13" t="s">
        <v>203</v>
      </c>
      <c r="E70" s="13" t="s">
        <v>206</v>
      </c>
      <c r="F70" s="26"/>
      <c r="G70" s="26">
        <v>27.83</v>
      </c>
      <c r="H70" s="26"/>
      <c r="I70" s="26"/>
      <c r="J70" s="13">
        <v>966.58</v>
      </c>
      <c r="K70" s="13"/>
      <c r="L70" s="13"/>
      <c r="M70" s="13"/>
      <c r="N70" s="13">
        <v>23.12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v>4.63</v>
      </c>
      <c r="AJ70" s="47">
        <f t="shared" si="3"/>
        <v>27.75</v>
      </c>
      <c r="AK70" s="13"/>
      <c r="AL70" s="35"/>
      <c r="AM70" s="35"/>
      <c r="AN70" s="35"/>
      <c r="AO70" s="13"/>
      <c r="AP70" s="13"/>
      <c r="AQ70" s="39">
        <f t="shared" si="2"/>
        <v>0</v>
      </c>
    </row>
    <row r="71" spans="1:43" ht="15" customHeight="1" x14ac:dyDescent="0.3">
      <c r="A71" s="14" t="s">
        <v>198</v>
      </c>
      <c r="B71" s="13" t="s">
        <v>171</v>
      </c>
      <c r="C71" s="13" t="s">
        <v>62</v>
      </c>
      <c r="D71" s="13" t="s">
        <v>188</v>
      </c>
      <c r="E71" s="13" t="s">
        <v>205</v>
      </c>
      <c r="F71" s="26"/>
      <c r="G71" s="26">
        <v>4.25</v>
      </c>
      <c r="H71" s="26"/>
      <c r="I71" s="26"/>
      <c r="J71" s="13">
        <v>962.33</v>
      </c>
      <c r="K71" s="13"/>
      <c r="L71" s="13"/>
      <c r="M71" s="13"/>
      <c r="N71" s="13"/>
      <c r="O71" s="13"/>
      <c r="P71" s="13">
        <v>4.25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47">
        <f t="shared" si="3"/>
        <v>4.25</v>
      </c>
      <c r="AK71" s="13"/>
      <c r="AL71" s="35"/>
      <c r="AM71" s="35"/>
      <c r="AN71" s="35"/>
      <c r="AO71" s="13"/>
      <c r="AP71" s="13"/>
      <c r="AQ71" s="39">
        <f t="shared" si="2"/>
        <v>0</v>
      </c>
    </row>
    <row r="72" spans="1:43" x14ac:dyDescent="0.3">
      <c r="A72" s="14" t="s">
        <v>208</v>
      </c>
      <c r="B72" s="13" t="s">
        <v>48</v>
      </c>
      <c r="C72" s="13" t="s">
        <v>55</v>
      </c>
      <c r="D72" s="13" t="s">
        <v>209</v>
      </c>
      <c r="E72" s="13" t="s">
        <v>210</v>
      </c>
      <c r="F72" s="26"/>
      <c r="G72" s="26">
        <v>66.91</v>
      </c>
      <c r="H72" s="26"/>
      <c r="I72" s="26"/>
      <c r="J72" s="13">
        <v>895.42</v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v>55.82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v>11.17</v>
      </c>
      <c r="AJ72" s="47">
        <f t="shared" si="3"/>
        <v>66.989999999999995</v>
      </c>
      <c r="AK72" s="13"/>
      <c r="AL72" s="35"/>
      <c r="AM72" s="35"/>
      <c r="AN72" s="35"/>
      <c r="AO72" s="13"/>
      <c r="AP72" s="13"/>
      <c r="AQ72" s="39">
        <f t="shared" si="2"/>
        <v>0</v>
      </c>
    </row>
    <row r="73" spans="1:43" x14ac:dyDescent="0.3">
      <c r="A73" s="14" t="s">
        <v>213</v>
      </c>
      <c r="B73" s="13" t="s">
        <v>171</v>
      </c>
      <c r="C73" s="13" t="s">
        <v>62</v>
      </c>
      <c r="D73" s="13" t="s">
        <v>67</v>
      </c>
      <c r="E73" s="13" t="s">
        <v>211</v>
      </c>
      <c r="F73" s="26"/>
      <c r="G73" s="26">
        <v>4.25</v>
      </c>
      <c r="H73" s="26"/>
      <c r="I73" s="26"/>
      <c r="J73" s="13">
        <v>891.17</v>
      </c>
      <c r="K73" s="13"/>
      <c r="L73" s="13"/>
      <c r="M73" s="13"/>
      <c r="N73" s="13"/>
      <c r="O73" s="13"/>
      <c r="P73" s="13">
        <v>4.25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47">
        <f t="shared" si="3"/>
        <v>4.25</v>
      </c>
      <c r="AK73" s="13"/>
      <c r="AL73" s="35"/>
      <c r="AM73" s="35"/>
      <c r="AN73" s="35"/>
      <c r="AO73" s="13"/>
      <c r="AP73" s="13"/>
      <c r="AQ73" s="39">
        <f t="shared" si="2"/>
        <v>0</v>
      </c>
    </row>
    <row r="74" spans="1:43" x14ac:dyDescent="0.3">
      <c r="A74" s="14" t="s">
        <v>212</v>
      </c>
      <c r="B74" s="13" t="s">
        <v>101</v>
      </c>
      <c r="C74" s="13" t="s">
        <v>160</v>
      </c>
      <c r="D74" s="13" t="s">
        <v>165</v>
      </c>
      <c r="E74" s="13" t="s">
        <v>211</v>
      </c>
      <c r="F74" s="26"/>
      <c r="G74" s="26"/>
      <c r="H74" s="26">
        <v>500</v>
      </c>
      <c r="I74" s="26"/>
      <c r="J74" s="13">
        <v>1391.17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47">
        <f t="shared" si="3"/>
        <v>0</v>
      </c>
      <c r="AK74" s="13"/>
      <c r="AL74" s="35"/>
      <c r="AM74" s="35"/>
      <c r="AN74" s="35"/>
      <c r="AO74" s="13"/>
      <c r="AP74" s="13"/>
      <c r="AQ74" s="39">
        <f t="shared" si="2"/>
        <v>0</v>
      </c>
    </row>
    <row r="75" spans="1:43" x14ac:dyDescent="0.3">
      <c r="A75" s="14" t="s">
        <v>214</v>
      </c>
      <c r="B75" s="13" t="s">
        <v>48</v>
      </c>
      <c r="C75" s="13" t="s">
        <v>55</v>
      </c>
      <c r="D75" s="13" t="s">
        <v>215</v>
      </c>
      <c r="E75" s="13" t="s">
        <v>211</v>
      </c>
      <c r="F75" s="13"/>
      <c r="G75" s="13">
        <v>743.4</v>
      </c>
      <c r="H75" s="13"/>
      <c r="I75" s="13"/>
      <c r="J75" s="13">
        <v>647.77</v>
      </c>
      <c r="K75" s="13">
        <v>743.4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47">
        <f t="shared" si="3"/>
        <v>743.4</v>
      </c>
      <c r="AK75" s="13"/>
      <c r="AL75" s="35"/>
      <c r="AM75" s="35"/>
      <c r="AN75" s="35"/>
      <c r="AO75" s="13"/>
      <c r="AP75" s="13"/>
      <c r="AQ75" s="39">
        <f t="shared" si="2"/>
        <v>0</v>
      </c>
    </row>
    <row r="76" spans="1:43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47">
        <f t="shared" si="3"/>
        <v>0</v>
      </c>
      <c r="AK76" s="13"/>
      <c r="AL76" s="35"/>
      <c r="AM76" s="35"/>
      <c r="AN76" s="35"/>
      <c r="AO76" s="13"/>
      <c r="AP76" s="13"/>
      <c r="AQ76" s="39">
        <f t="shared" si="2"/>
        <v>0</v>
      </c>
    </row>
    <row r="77" spans="1:43" x14ac:dyDescent="0.3">
      <c r="A77" s="18" t="s">
        <v>36</v>
      </c>
      <c r="B77" s="13"/>
      <c r="C77" s="13"/>
      <c r="D77" s="13"/>
      <c r="E77" s="13"/>
      <c r="F77" s="13">
        <f>SUM(F8:F76)</f>
        <v>10061.06</v>
      </c>
      <c r="G77" s="13">
        <f>SUM(G8:G76)</f>
        <v>9392.2900000000009</v>
      </c>
      <c r="H77" s="13"/>
      <c r="I77" s="13"/>
      <c r="J77" s="13"/>
      <c r="K77" s="18">
        <f>SUM(K8:K76)</f>
        <v>4677.74</v>
      </c>
      <c r="L77" s="18">
        <f t="shared" ref="L77:AI77" si="4">SUM(L8:L76)</f>
        <v>136.33000000000001</v>
      </c>
      <c r="M77" s="18">
        <f t="shared" si="4"/>
        <v>30.55</v>
      </c>
      <c r="N77" s="18">
        <f t="shared" si="4"/>
        <v>85.39</v>
      </c>
      <c r="O77" s="18">
        <f t="shared" si="4"/>
        <v>133.32</v>
      </c>
      <c r="P77" s="18">
        <f t="shared" si="4"/>
        <v>51</v>
      </c>
      <c r="Q77" s="46">
        <f t="shared" si="4"/>
        <v>210</v>
      </c>
      <c r="R77" s="46">
        <f t="shared" si="4"/>
        <v>47</v>
      </c>
      <c r="S77" s="18">
        <f t="shared" si="4"/>
        <v>90.87</v>
      </c>
      <c r="T77" s="13"/>
      <c r="U77" s="18">
        <f t="shared" si="4"/>
        <v>135</v>
      </c>
      <c r="V77" s="18">
        <f t="shared" si="4"/>
        <v>230.55</v>
      </c>
      <c r="W77" s="13">
        <f t="shared" si="4"/>
        <v>0</v>
      </c>
      <c r="X77" s="18">
        <f t="shared" si="4"/>
        <v>436.57</v>
      </c>
      <c r="Y77" s="18">
        <f t="shared" si="4"/>
        <v>117</v>
      </c>
      <c r="Z77" s="18">
        <f t="shared" si="4"/>
        <v>69.5</v>
      </c>
      <c r="AA77" s="18">
        <f t="shared" si="4"/>
        <v>300</v>
      </c>
      <c r="AB77" s="18">
        <f t="shared" si="4"/>
        <v>100</v>
      </c>
      <c r="AC77" s="13"/>
      <c r="AD77" s="13">
        <f>SUM(AD9:AD76)</f>
        <v>350</v>
      </c>
      <c r="AE77" s="13">
        <f t="shared" si="4"/>
        <v>39.58</v>
      </c>
      <c r="AF77" s="13">
        <f t="shared" si="4"/>
        <v>0</v>
      </c>
      <c r="AG77" s="13">
        <f t="shared" si="4"/>
        <v>0</v>
      </c>
      <c r="AH77" s="13">
        <f t="shared" si="4"/>
        <v>1883.45</v>
      </c>
      <c r="AI77" s="46">
        <f t="shared" si="4"/>
        <v>268.44</v>
      </c>
      <c r="AJ77" s="39">
        <f>SUM(AJ8:AJ76)</f>
        <v>9392.2900000000009</v>
      </c>
      <c r="AK77" s="13">
        <f>SUM(AK10:AK76)</f>
        <v>7000</v>
      </c>
      <c r="AL77" s="35">
        <f t="shared" ref="AL77:AQ77" si="5">SUM(AL10:AL76)</f>
        <v>367.51</v>
      </c>
      <c r="AM77" s="35">
        <f t="shared" si="5"/>
        <v>760.76</v>
      </c>
      <c r="AN77" s="35">
        <f t="shared" si="5"/>
        <v>1883.45</v>
      </c>
      <c r="AO77" s="13">
        <f t="shared" si="5"/>
        <v>21.5</v>
      </c>
      <c r="AP77" s="13">
        <f t="shared" si="5"/>
        <v>27.84</v>
      </c>
      <c r="AQ77" s="39">
        <f t="shared" si="5"/>
        <v>10061.06</v>
      </c>
    </row>
    <row r="78" spans="1:43" x14ac:dyDescent="0.3">
      <c r="A78" s="42" t="s">
        <v>33</v>
      </c>
      <c r="B78" s="39"/>
      <c r="C78" s="39"/>
      <c r="D78" s="39"/>
      <c r="E78" s="39"/>
      <c r="F78" s="39"/>
      <c r="G78" s="39"/>
      <c r="H78" s="39"/>
      <c r="I78" s="39"/>
      <c r="J78" s="42"/>
      <c r="K78" s="39">
        <f t="shared" ref="K78:AE78" si="6">K7-K77</f>
        <v>-577.73999999999978</v>
      </c>
      <c r="L78" s="39">
        <f t="shared" si="6"/>
        <v>56.669999999999987</v>
      </c>
      <c r="M78" s="39">
        <f t="shared" si="6"/>
        <v>-10.55</v>
      </c>
      <c r="N78" s="39">
        <f t="shared" si="6"/>
        <v>15.61</v>
      </c>
      <c r="O78" s="39">
        <f t="shared" si="6"/>
        <v>-23.319999999999993</v>
      </c>
      <c r="P78" s="39">
        <f t="shared" si="6"/>
        <v>-51</v>
      </c>
      <c r="Q78" s="39">
        <f t="shared" si="6"/>
        <v>-10</v>
      </c>
      <c r="R78" s="39">
        <f t="shared" si="6"/>
        <v>-12</v>
      </c>
      <c r="S78" s="39">
        <f t="shared" si="6"/>
        <v>29.129999999999995</v>
      </c>
      <c r="T78" s="39">
        <f t="shared" si="6"/>
        <v>770</v>
      </c>
      <c r="U78" s="39">
        <f t="shared" si="6"/>
        <v>65</v>
      </c>
      <c r="V78" s="39">
        <f t="shared" si="6"/>
        <v>24.449999999999989</v>
      </c>
      <c r="W78" s="39">
        <f t="shared" si="6"/>
        <v>20</v>
      </c>
      <c r="X78" s="39">
        <f t="shared" si="6"/>
        <v>-261.57</v>
      </c>
      <c r="Y78" s="39">
        <f t="shared" si="6"/>
        <v>9</v>
      </c>
      <c r="Z78" s="39">
        <f t="shared" si="6"/>
        <v>10.5</v>
      </c>
      <c r="AA78" s="39">
        <f t="shared" si="6"/>
        <v>0</v>
      </c>
      <c r="AB78" s="39">
        <f t="shared" si="6"/>
        <v>0</v>
      </c>
      <c r="AC78" s="39">
        <f t="shared" si="6"/>
        <v>250</v>
      </c>
      <c r="AD78" s="39">
        <f>AD7-AD77</f>
        <v>-150</v>
      </c>
      <c r="AE78" s="39">
        <f t="shared" si="6"/>
        <v>10.420000000000002</v>
      </c>
      <c r="AF78" s="39">
        <f>AF7-AF77</f>
        <v>150</v>
      </c>
      <c r="AG78" s="39"/>
      <c r="AH78" s="39"/>
      <c r="AI78" s="39"/>
      <c r="AJ78" s="39">
        <f>AJ7-AJ77</f>
        <v>-1597.2900000000009</v>
      </c>
      <c r="AK78" s="39">
        <f>AK7-AK77</f>
        <v>0</v>
      </c>
      <c r="AL78" s="44">
        <f>AL77-AL7</f>
        <v>127.50999999999999</v>
      </c>
      <c r="AM78" s="44">
        <f t="shared" ref="AM78:AO78" si="7">AM77-AM7</f>
        <v>760.76</v>
      </c>
      <c r="AN78" s="44">
        <f t="shared" si="7"/>
        <v>1883.45</v>
      </c>
      <c r="AO78" s="39">
        <f t="shared" si="7"/>
        <v>21.5</v>
      </c>
      <c r="AP78" s="39">
        <f>AP77-AP7</f>
        <v>27.84</v>
      </c>
      <c r="AQ78" s="39">
        <f>AQ77-AQ7</f>
        <v>2821.0599999999995</v>
      </c>
    </row>
    <row r="79" spans="1:43" x14ac:dyDescent="0.3">
      <c r="A79" s="95" t="s">
        <v>220</v>
      </c>
      <c r="J79">
        <v>4438.03</v>
      </c>
    </row>
    <row r="80" spans="1:43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2" x14ac:dyDescent="0.3">
      <c r="A81" s="52"/>
      <c r="B81" s="26"/>
      <c r="C81" s="55"/>
      <c r="D81" s="59"/>
      <c r="E81" s="97" t="s">
        <v>35</v>
      </c>
      <c r="F81" s="98"/>
      <c r="G81" s="98"/>
      <c r="H81" s="99"/>
      <c r="I81" s="92"/>
      <c r="J81" s="16"/>
      <c r="K81" s="60"/>
    </row>
    <row r="82" spans="1:12" x14ac:dyDescent="0.3">
      <c r="A82" s="26"/>
      <c r="B82" s="26"/>
      <c r="C82" s="56"/>
      <c r="D82" s="60"/>
      <c r="E82" s="66"/>
      <c r="F82" s="81"/>
      <c r="G82" s="82">
        <v>45717</v>
      </c>
      <c r="H82" s="81" t="s">
        <v>82</v>
      </c>
      <c r="I82" s="94">
        <v>46023</v>
      </c>
      <c r="J82" s="96" t="s">
        <v>221</v>
      </c>
      <c r="K82" s="60"/>
    </row>
    <row r="83" spans="1:12" ht="18" x14ac:dyDescent="0.35">
      <c r="A83" s="53"/>
      <c r="B83" s="26"/>
      <c r="C83" s="57"/>
      <c r="D83" s="59"/>
      <c r="E83" s="63" t="s">
        <v>197</v>
      </c>
      <c r="F83" s="64"/>
      <c r="G83" s="78">
        <v>4379</v>
      </c>
      <c r="H83" s="65"/>
      <c r="I83" s="78">
        <v>5983</v>
      </c>
      <c r="J83" s="87">
        <v>5085.8</v>
      </c>
      <c r="K83" s="60"/>
    </row>
    <row r="84" spans="1:12" x14ac:dyDescent="0.3">
      <c r="A84" s="26"/>
      <c r="B84" s="26"/>
      <c r="C84" s="56"/>
      <c r="D84" s="60"/>
      <c r="E84" s="66"/>
      <c r="F84" s="67"/>
      <c r="G84" s="66"/>
      <c r="H84" s="79"/>
      <c r="I84" s="93"/>
      <c r="J84" s="87"/>
      <c r="K84" s="60"/>
    </row>
    <row r="85" spans="1:12" ht="18" x14ac:dyDescent="0.35">
      <c r="A85" s="54"/>
      <c r="B85" s="26"/>
      <c r="C85" s="58"/>
      <c r="D85" s="59"/>
      <c r="E85" s="68" t="s">
        <v>20</v>
      </c>
      <c r="F85" s="69"/>
      <c r="G85" s="68"/>
      <c r="H85" s="70"/>
      <c r="I85" s="70"/>
      <c r="J85" s="84"/>
      <c r="K85" s="60"/>
    </row>
    <row r="86" spans="1:12" x14ac:dyDescent="0.3">
      <c r="A86" s="51"/>
      <c r="B86" s="26"/>
      <c r="C86" s="58"/>
      <c r="D86" s="59"/>
      <c r="E86" s="71" t="s">
        <v>21</v>
      </c>
      <c r="F86" s="72"/>
      <c r="G86" s="71">
        <v>1338</v>
      </c>
      <c r="H86" s="70">
        <v>250</v>
      </c>
      <c r="I86" s="70"/>
      <c r="J86" s="85">
        <v>1588</v>
      </c>
      <c r="K86" s="60"/>
      <c r="L86" t="s">
        <v>152</v>
      </c>
    </row>
    <row r="87" spans="1:12" x14ac:dyDescent="0.3">
      <c r="A87" s="26"/>
      <c r="B87" s="26"/>
      <c r="C87" s="56"/>
      <c r="D87" s="59"/>
      <c r="E87" s="71" t="s">
        <v>22</v>
      </c>
      <c r="F87" s="72"/>
      <c r="G87" s="71">
        <v>0</v>
      </c>
      <c r="H87" s="70">
        <v>200</v>
      </c>
      <c r="I87" s="70"/>
      <c r="J87" s="85">
        <v>200</v>
      </c>
      <c r="K87" s="60"/>
      <c r="L87" s="83"/>
    </row>
    <row r="88" spans="1:12" x14ac:dyDescent="0.3">
      <c r="A88" s="53"/>
      <c r="B88" s="26"/>
      <c r="C88" s="58"/>
      <c r="D88" s="60"/>
      <c r="E88" s="71" t="s">
        <v>148</v>
      </c>
      <c r="F88" s="73"/>
      <c r="G88" s="71"/>
      <c r="H88" s="70"/>
      <c r="I88" s="70"/>
      <c r="J88" s="85"/>
      <c r="K88" s="60"/>
    </row>
    <row r="89" spans="1:12" x14ac:dyDescent="0.3">
      <c r="A89" s="53"/>
      <c r="B89" s="26"/>
      <c r="C89" s="58"/>
      <c r="D89" s="60"/>
      <c r="E89" s="71" t="s">
        <v>149</v>
      </c>
      <c r="F89" s="73"/>
      <c r="G89" s="71">
        <v>42</v>
      </c>
      <c r="H89" s="70">
        <v>320</v>
      </c>
      <c r="I89" s="70"/>
      <c r="J89" s="85">
        <v>362</v>
      </c>
      <c r="K89" s="60"/>
      <c r="L89" t="s">
        <v>153</v>
      </c>
    </row>
    <row r="90" spans="1:12" x14ac:dyDescent="0.3">
      <c r="A90" s="53"/>
      <c r="B90" s="26"/>
      <c r="C90" s="58"/>
      <c r="D90" s="60"/>
      <c r="E90" s="71" t="s">
        <v>150</v>
      </c>
      <c r="F90" s="73"/>
      <c r="G90" s="71">
        <v>42</v>
      </c>
      <c r="H90" s="70">
        <v>250</v>
      </c>
      <c r="I90" s="70"/>
      <c r="J90" s="85">
        <v>292</v>
      </c>
      <c r="K90" s="60"/>
      <c r="L90" t="s">
        <v>154</v>
      </c>
    </row>
    <row r="91" spans="1:12" x14ac:dyDescent="0.3">
      <c r="A91" s="53"/>
      <c r="B91" s="26"/>
      <c r="C91" s="58"/>
      <c r="D91" s="60"/>
      <c r="E91" s="71" t="s">
        <v>151</v>
      </c>
      <c r="F91" s="73"/>
      <c r="G91" s="71">
        <v>43</v>
      </c>
      <c r="H91" s="70">
        <v>100</v>
      </c>
      <c r="I91" s="70"/>
      <c r="J91" s="85">
        <v>143</v>
      </c>
      <c r="K91" s="60"/>
    </row>
    <row r="92" spans="1:12" x14ac:dyDescent="0.3">
      <c r="A92" s="53"/>
      <c r="B92" s="26"/>
      <c r="C92" s="58"/>
      <c r="D92" s="60"/>
      <c r="E92" s="71" t="s">
        <v>45</v>
      </c>
      <c r="F92" s="73"/>
      <c r="G92" s="71">
        <v>100</v>
      </c>
      <c r="H92" s="70">
        <v>100</v>
      </c>
      <c r="I92" s="70"/>
      <c r="J92" s="85">
        <v>200</v>
      </c>
      <c r="K92" s="60"/>
      <c r="L92" t="s">
        <v>155</v>
      </c>
    </row>
    <row r="93" spans="1:12" ht="18" x14ac:dyDescent="0.35">
      <c r="A93" s="54"/>
      <c r="B93" s="26"/>
      <c r="C93" s="58"/>
      <c r="D93" s="59"/>
      <c r="E93" s="88" t="s">
        <v>47</v>
      </c>
      <c r="F93" s="89"/>
      <c r="G93" s="90">
        <f>SUM(G86:G92)</f>
        <v>1565</v>
      </c>
      <c r="H93" s="91"/>
      <c r="I93" s="91"/>
      <c r="J93" s="86">
        <f>SUM(J86:J92)</f>
        <v>2785</v>
      </c>
      <c r="K93" s="60"/>
    </row>
    <row r="94" spans="1:12" ht="17.399999999999999" customHeight="1" x14ac:dyDescent="0.3">
      <c r="A94" s="53"/>
      <c r="B94" s="26"/>
      <c r="C94" s="58"/>
      <c r="D94" s="74"/>
      <c r="E94" s="100" t="s">
        <v>43</v>
      </c>
      <c r="F94" s="101"/>
      <c r="G94" s="80">
        <f xml:space="preserve"> G83-G93</f>
        <v>2814</v>
      </c>
      <c r="H94" s="80"/>
      <c r="I94" s="80"/>
      <c r="J94" s="86">
        <f>J83-J93</f>
        <v>2300.8000000000002</v>
      </c>
      <c r="K94" s="60" t="s">
        <v>222</v>
      </c>
    </row>
    <row r="95" spans="1:12" x14ac:dyDescent="0.3">
      <c r="A95" s="13"/>
      <c r="B95" s="13"/>
      <c r="C95" s="13"/>
      <c r="D95" s="59"/>
      <c r="E95" s="13"/>
      <c r="F95" s="61"/>
      <c r="G95" s="62"/>
      <c r="H95" s="62"/>
      <c r="I95" s="62"/>
      <c r="J95" s="26"/>
      <c r="K95" s="60"/>
    </row>
    <row r="96" spans="1:12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7" x14ac:dyDescent="0.3">
      <c r="A97" s="13"/>
      <c r="B97" s="13"/>
      <c r="C97" s="13"/>
      <c r="D97" s="13"/>
      <c r="E97" s="13"/>
      <c r="F97" s="13"/>
      <c r="G97" s="13"/>
    </row>
    <row r="98" spans="1:7" x14ac:dyDescent="0.3">
      <c r="A98" s="13"/>
      <c r="B98" s="13"/>
      <c r="C98" s="13"/>
      <c r="D98" s="13"/>
      <c r="E98" s="13"/>
      <c r="F98" s="13"/>
      <c r="G98" s="13"/>
    </row>
  </sheetData>
  <mergeCells count="2">
    <mergeCell ref="E81:H81"/>
    <mergeCell ref="E94:F94"/>
  </mergeCells>
  <phoneticPr fontId="4" type="noConversion"/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36F8-9B1B-43D6-BACB-01EE36587DE5}">
  <dimension ref="A1:H22"/>
  <sheetViews>
    <sheetView workbookViewId="0">
      <selection activeCell="F20" sqref="F20"/>
    </sheetView>
  </sheetViews>
  <sheetFormatPr defaultRowHeight="14.4" x14ac:dyDescent="0.3"/>
  <cols>
    <col min="3" max="3" width="13.109375" customWidth="1"/>
    <col min="4" max="4" width="11.88671875" customWidth="1"/>
    <col min="8" max="8" width="11.5546875" customWidth="1"/>
  </cols>
  <sheetData>
    <row r="1" spans="1:8" x14ac:dyDescent="0.3">
      <c r="A1" s="77" t="s">
        <v>76</v>
      </c>
    </row>
    <row r="2" spans="1:8" x14ac:dyDescent="0.3">
      <c r="C2" t="s">
        <v>79</v>
      </c>
      <c r="D2" t="s">
        <v>80</v>
      </c>
      <c r="E2" t="s">
        <v>81</v>
      </c>
      <c r="F2" t="s">
        <v>8</v>
      </c>
      <c r="H2" t="s">
        <v>96</v>
      </c>
    </row>
    <row r="3" spans="1:8" x14ac:dyDescent="0.3">
      <c r="A3" t="s">
        <v>77</v>
      </c>
      <c r="B3" t="s">
        <v>78</v>
      </c>
      <c r="C3">
        <v>3000</v>
      </c>
      <c r="F3">
        <v>3000</v>
      </c>
      <c r="H3" t="s">
        <v>116</v>
      </c>
    </row>
    <row r="4" spans="1:8" x14ac:dyDescent="0.3">
      <c r="A4" t="s">
        <v>93</v>
      </c>
      <c r="E4">
        <v>1.05</v>
      </c>
      <c r="F4">
        <v>3001.05</v>
      </c>
    </row>
    <row r="5" spans="1:8" x14ac:dyDescent="0.3">
      <c r="A5" t="s">
        <v>94</v>
      </c>
      <c r="B5" t="s">
        <v>78</v>
      </c>
      <c r="C5">
        <v>5000</v>
      </c>
      <c r="F5">
        <v>8001.05</v>
      </c>
      <c r="H5" t="s">
        <v>132</v>
      </c>
    </row>
    <row r="6" spans="1:8" x14ac:dyDescent="0.3">
      <c r="A6" t="s">
        <v>95</v>
      </c>
      <c r="E6">
        <v>5</v>
      </c>
      <c r="F6">
        <v>8006.05</v>
      </c>
    </row>
    <row r="7" spans="1:8" x14ac:dyDescent="0.3">
      <c r="A7" t="s">
        <v>129</v>
      </c>
      <c r="E7">
        <v>4.6100000000000003</v>
      </c>
      <c r="F7">
        <v>8010.66</v>
      </c>
    </row>
    <row r="8" spans="1:8" x14ac:dyDescent="0.3">
      <c r="A8" t="s">
        <v>130</v>
      </c>
      <c r="E8">
        <v>5.07</v>
      </c>
      <c r="F8">
        <v>8015.73</v>
      </c>
    </row>
    <row r="9" spans="1:8" x14ac:dyDescent="0.3">
      <c r="A9" t="s">
        <v>143</v>
      </c>
      <c r="E9">
        <v>4.4400000000000004</v>
      </c>
      <c r="F9">
        <v>8020.17</v>
      </c>
    </row>
    <row r="10" spans="1:8" x14ac:dyDescent="0.3">
      <c r="A10" t="s">
        <v>144</v>
      </c>
      <c r="D10">
        <v>600</v>
      </c>
      <c r="F10">
        <v>7420.17</v>
      </c>
      <c r="H10" t="s">
        <v>178</v>
      </c>
    </row>
    <row r="11" spans="1:8" x14ac:dyDescent="0.3">
      <c r="A11" t="s">
        <v>141</v>
      </c>
      <c r="E11">
        <v>3.67</v>
      </c>
      <c r="F11">
        <v>7423.84</v>
      </c>
    </row>
    <row r="12" spans="1:8" x14ac:dyDescent="0.3">
      <c r="A12" t="s">
        <v>177</v>
      </c>
      <c r="E12">
        <v>3.91</v>
      </c>
      <c r="F12">
        <v>7427.75</v>
      </c>
    </row>
    <row r="13" spans="1:8" x14ac:dyDescent="0.3">
      <c r="A13" t="s">
        <v>164</v>
      </c>
      <c r="B13" t="s">
        <v>78</v>
      </c>
      <c r="D13">
        <v>500</v>
      </c>
      <c r="F13">
        <v>6927.75</v>
      </c>
      <c r="H13" t="s">
        <v>202</v>
      </c>
    </row>
    <row r="14" spans="1:8" x14ac:dyDescent="0.3">
      <c r="A14" t="s">
        <v>169</v>
      </c>
      <c r="B14" t="s">
        <v>78</v>
      </c>
      <c r="D14">
        <v>1000</v>
      </c>
      <c r="F14">
        <v>5927.75</v>
      </c>
      <c r="H14" t="s">
        <v>202</v>
      </c>
    </row>
    <row r="15" spans="1:8" x14ac:dyDescent="0.3">
      <c r="A15" t="s">
        <v>175</v>
      </c>
      <c r="E15">
        <v>3.07</v>
      </c>
      <c r="F15">
        <v>5930.82</v>
      </c>
    </row>
    <row r="16" spans="1:8" x14ac:dyDescent="0.3">
      <c r="A16" t="s">
        <v>193</v>
      </c>
      <c r="E16">
        <v>3.02</v>
      </c>
      <c r="F16">
        <v>5933.84</v>
      </c>
    </row>
    <row r="17" spans="1:8" x14ac:dyDescent="0.3">
      <c r="A17" t="s">
        <v>181</v>
      </c>
      <c r="D17">
        <v>1000</v>
      </c>
      <c r="F17">
        <v>4933.84</v>
      </c>
      <c r="H17" t="s">
        <v>207</v>
      </c>
    </row>
    <row r="18" spans="1:8" x14ac:dyDescent="0.3">
      <c r="A18" t="s">
        <v>195</v>
      </c>
      <c r="E18">
        <v>2.2999999999999998</v>
      </c>
      <c r="F18">
        <v>4936.1400000000003</v>
      </c>
    </row>
    <row r="19" spans="1:8" x14ac:dyDescent="0.3">
      <c r="A19" t="s">
        <v>217</v>
      </c>
      <c r="E19">
        <v>1.89</v>
      </c>
      <c r="F19">
        <v>4938.03</v>
      </c>
    </row>
    <row r="20" spans="1:8" x14ac:dyDescent="0.3">
      <c r="A20" t="s">
        <v>212</v>
      </c>
      <c r="D20">
        <v>500</v>
      </c>
      <c r="F20" s="77">
        <v>4438.03</v>
      </c>
    </row>
    <row r="22" spans="1:8" x14ac:dyDescent="0.3">
      <c r="A22" t="s">
        <v>218</v>
      </c>
      <c r="E22" s="77">
        <f>SUM(E3:E21)</f>
        <v>38.03</v>
      </c>
      <c r="H2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2025-10-31T14:14:45Z</cp:lastPrinted>
  <dcterms:created xsi:type="dcterms:W3CDTF">2022-05-23T14:36:55Z</dcterms:created>
  <dcterms:modified xsi:type="dcterms:W3CDTF">2026-04-27T12:15:10Z</dcterms:modified>
</cp:coreProperties>
</file>