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PC 2024-25/Cashbook/"/>
    </mc:Choice>
  </mc:AlternateContent>
  <xr:revisionPtr revIDLastSave="825" documentId="8_{22B07FEF-5C68-40D4-B9F1-C9E581EC2678}" xr6:coauthVersionLast="47" xr6:coauthVersionMax="47" xr10:uidLastSave="{D0BE6EFA-DCD6-4C4D-87A5-5DF43D3439C4}"/>
  <bookViews>
    <workbookView xWindow="28680" yWindow="-120" windowWidth="29040" windowHeight="15720" xr2:uid="{793B0F91-3506-48C6-9B18-B250CF899A06}"/>
  </bookViews>
  <sheets>
    <sheet name="Financial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G67" i="1"/>
  <c r="N68" i="1"/>
  <c r="N67" i="1"/>
  <c r="AJ66" i="1"/>
  <c r="AJ65" i="1"/>
  <c r="AJ64" i="1"/>
  <c r="AJ63" i="1"/>
  <c r="AJ62" i="1"/>
  <c r="AJ61" i="1"/>
  <c r="AJ60" i="1"/>
  <c r="AJ59" i="1"/>
  <c r="AO67" i="1"/>
  <c r="AN67" i="1"/>
  <c r="AM67" i="1"/>
  <c r="AL67" i="1"/>
  <c r="AK67" i="1"/>
  <c r="AI67" i="1"/>
  <c r="AH67" i="1"/>
  <c r="AG67" i="1"/>
  <c r="AF67" i="1"/>
  <c r="AF68" i="1" s="1"/>
  <c r="AE67" i="1"/>
  <c r="AD67" i="1"/>
  <c r="AD68" i="1" s="1"/>
  <c r="AB67" i="1"/>
  <c r="AA67" i="1"/>
  <c r="Z67" i="1"/>
  <c r="Y67" i="1"/>
  <c r="X67" i="1"/>
  <c r="W67" i="1"/>
  <c r="V67" i="1"/>
  <c r="U67" i="1"/>
  <c r="T67" i="1"/>
  <c r="S67" i="1"/>
  <c r="Q67" i="1"/>
  <c r="P67" i="1"/>
  <c r="O67" i="1"/>
  <c r="M67" i="1"/>
  <c r="L67" i="1"/>
  <c r="K67" i="1"/>
  <c r="J67" i="1"/>
  <c r="I67" i="1"/>
  <c r="AJ49" i="1"/>
  <c r="AJ21" i="1"/>
  <c r="AJ58" i="1"/>
  <c r="AJ57" i="1"/>
  <c r="AJ56" i="1"/>
  <c r="AJ55" i="1"/>
  <c r="AJ54" i="1"/>
  <c r="AJ53" i="1"/>
  <c r="AJ52" i="1"/>
  <c r="AJ51" i="1"/>
  <c r="AJ50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0" i="1"/>
  <c r="AJ19" i="1"/>
  <c r="AJ18" i="1"/>
  <c r="AJ17" i="1"/>
  <c r="AJ16" i="1"/>
  <c r="AJ15" i="1"/>
  <c r="AJ14" i="1"/>
  <c r="AJ13" i="1"/>
  <c r="AJ12" i="1"/>
  <c r="AJ11" i="1"/>
  <c r="G80" i="1"/>
  <c r="AJ67" i="1" l="1"/>
  <c r="G82" i="1"/>
  <c r="G84" i="1" s="1"/>
  <c r="AC68" i="1"/>
  <c r="AO7" i="1"/>
  <c r="Y68" i="1" l="1"/>
  <c r="AE68" i="1" l="1"/>
  <c r="AO68" i="1"/>
  <c r="AL68" i="1"/>
  <c r="AK68" i="1"/>
  <c r="X68" i="1"/>
  <c r="P68" i="1"/>
  <c r="O68" i="1"/>
  <c r="M68" i="1"/>
  <c r="L68" i="1"/>
  <c r="K68" i="1"/>
  <c r="J68" i="1"/>
  <c r="I68" i="1"/>
  <c r="AJ7" i="1"/>
  <c r="AN68" i="1"/>
  <c r="AJ68" i="1" l="1"/>
  <c r="W68" i="1"/>
  <c r="V68" i="1"/>
  <c r="R68" i="1"/>
  <c r="T68" i="1"/>
  <c r="S68" i="1"/>
  <c r="U68" i="1"/>
  <c r="AA68" i="1"/>
  <c r="AB68" i="1"/>
  <c r="Z68" i="1"/>
  <c r="Q68" i="1"/>
</calcChain>
</file>

<file path=xl/sharedStrings.xml><?xml version="1.0" encoding="utf-8"?>
<sst xmlns="http://schemas.openxmlformats.org/spreadsheetml/2006/main" count="325" uniqueCount="193">
  <si>
    <t xml:space="preserve">Pauntley Parish Council. </t>
  </si>
  <si>
    <t>Transaction details.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</si>
  <si>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</si>
  <si>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</si>
  <si>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</si>
  <si>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</si>
  <si>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</si>
  <si>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</si>
  <si>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>Payments</t>
  </si>
  <si>
    <t>Balance</t>
  </si>
  <si>
    <t>Training</t>
  </si>
  <si>
    <t>Insurance</t>
  </si>
  <si>
    <t>VAT</t>
  </si>
  <si>
    <t>Total exp'</t>
  </si>
  <si>
    <t>Precept</t>
  </si>
  <si>
    <t xml:space="preserve">VAT refund </t>
  </si>
  <si>
    <t>Donations</t>
  </si>
  <si>
    <t xml:space="preserve">Other </t>
  </si>
  <si>
    <t>Total Inc'</t>
  </si>
  <si>
    <t>BBF</t>
  </si>
  <si>
    <t>Receipts</t>
  </si>
  <si>
    <t>Earmarked reserves</t>
  </si>
  <si>
    <t>Election Fund</t>
  </si>
  <si>
    <t>Compton Tree Inspection</t>
  </si>
  <si>
    <t>Budget</t>
  </si>
  <si>
    <t>Audit</t>
  </si>
  <si>
    <t>Clerks Expenses</t>
  </si>
  <si>
    <t xml:space="preserve">GAPTC </t>
  </si>
  <si>
    <t>Payroll Fees</t>
  </si>
  <si>
    <t>Anti Viral</t>
  </si>
  <si>
    <t>Hall Hire</t>
  </si>
  <si>
    <t>VETS subs</t>
  </si>
  <si>
    <t>VETS training</t>
  </si>
  <si>
    <t>Data Protection/ICO</t>
  </si>
  <si>
    <t>Defib Equip</t>
  </si>
  <si>
    <t>Budget Balance</t>
  </si>
  <si>
    <t>sundry</t>
  </si>
  <si>
    <t>Stationery</t>
  </si>
  <si>
    <t>Defib Electric testing</t>
  </si>
  <si>
    <t xml:space="preserve">RESERVES STATEMENT  </t>
  </si>
  <si>
    <t>Total</t>
  </si>
  <si>
    <t>Grants</t>
  </si>
  <si>
    <t>election expenses</t>
  </si>
  <si>
    <t>Asset Maintenance</t>
  </si>
  <si>
    <t xml:space="preserve"> </t>
  </si>
  <si>
    <t>Pension contr' Employer and employee 108 employer</t>
  </si>
  <si>
    <t>PAYE</t>
  </si>
  <si>
    <t>Website/IT licence</t>
  </si>
  <si>
    <t>General Reserves</t>
  </si>
  <si>
    <t>Cashbook 2024-25</t>
  </si>
  <si>
    <t>Clerk's Remuneration incl paye pension contribution</t>
  </si>
  <si>
    <t xml:space="preserve">Laptop </t>
  </si>
  <si>
    <t>Trf to reserves</t>
  </si>
  <si>
    <t>Total Earmarked</t>
  </si>
  <si>
    <t>08.04.24</t>
  </si>
  <si>
    <t>16.04.24</t>
  </si>
  <si>
    <t>bacs</t>
  </si>
  <si>
    <t>HMRC</t>
  </si>
  <si>
    <t>BACS</t>
  </si>
  <si>
    <t>GAPTC</t>
  </si>
  <si>
    <t>ANNUAL FEE</t>
  </si>
  <si>
    <t>TP JONES</t>
  </si>
  <si>
    <t>PAYROLL 23-24</t>
  </si>
  <si>
    <t>19.04.24</t>
  </si>
  <si>
    <t>FODDC</t>
  </si>
  <si>
    <t>PRECEPT</t>
  </si>
  <si>
    <t>13.05.24</t>
  </si>
  <si>
    <t>14.05.24</t>
  </si>
  <si>
    <t>31.05.24</t>
  </si>
  <si>
    <t>AUDIT FEE</t>
  </si>
  <si>
    <t>CLERK</t>
  </si>
  <si>
    <t>PRINTER INK</t>
  </si>
  <si>
    <t>PC EXPENSES</t>
  </si>
  <si>
    <t>APM FOOD</t>
  </si>
  <si>
    <t>APM</t>
  </si>
  <si>
    <t>NEST</t>
  </si>
  <si>
    <t xml:space="preserve">PENSION </t>
  </si>
  <si>
    <t>SALARY APRIL MAY</t>
  </si>
  <si>
    <t>03/7e</t>
  </si>
  <si>
    <t>11/14r</t>
  </si>
  <si>
    <t>11/14s</t>
  </si>
  <si>
    <t>11/14q</t>
  </si>
  <si>
    <t>12.06.24</t>
  </si>
  <si>
    <t>QUOAKLE</t>
  </si>
  <si>
    <t>WEBSITE ANNUAL FEE</t>
  </si>
  <si>
    <t>ANNUAL FEE PAID TWICE</t>
  </si>
  <si>
    <t>TRAINING PLANNING</t>
  </si>
  <si>
    <t>18.06.24</t>
  </si>
  <si>
    <t>COMMUNITY FIRST</t>
  </si>
  <si>
    <t>INSURANCE</t>
  </si>
  <si>
    <t>20.06.24</t>
  </si>
  <si>
    <t>VAT CLAIM</t>
  </si>
  <si>
    <t>15/8h</t>
  </si>
  <si>
    <t>15/8g</t>
  </si>
  <si>
    <t>29.07.24</t>
  </si>
  <si>
    <t>CLerk</t>
  </si>
  <si>
    <t>Salary June July</t>
  </si>
  <si>
    <t>05.08.24</t>
  </si>
  <si>
    <t>09.08.24</t>
  </si>
  <si>
    <t>DD</t>
  </si>
  <si>
    <t>Nest</t>
  </si>
  <si>
    <t>PENSION - employer contr</t>
  </si>
  <si>
    <t>PENSION - employee contr</t>
  </si>
  <si>
    <t>14.08.24</t>
  </si>
  <si>
    <t>Community Heartbeat</t>
  </si>
  <si>
    <t>PATA</t>
  </si>
  <si>
    <t>Payroll Service 24-25</t>
  </si>
  <si>
    <t>Clerk</t>
  </si>
  <si>
    <t>Expenses</t>
  </si>
  <si>
    <t xml:space="preserve">TP Jones </t>
  </si>
  <si>
    <t>Payroll Service  Final Inv</t>
  </si>
  <si>
    <t xml:space="preserve">Nest </t>
  </si>
  <si>
    <t>Expenses Flowers and printer ink</t>
  </si>
  <si>
    <t>26.09.24</t>
  </si>
  <si>
    <t>30.09.24</t>
  </si>
  <si>
    <t xml:space="preserve">Clerk </t>
  </si>
  <si>
    <t>Salary</t>
  </si>
  <si>
    <t>02.10.24</t>
  </si>
  <si>
    <t>refund annual subs</t>
  </si>
  <si>
    <t>07.10.24</t>
  </si>
  <si>
    <t>18/9d</t>
  </si>
  <si>
    <t>18/9f</t>
  </si>
  <si>
    <t>18/9e</t>
  </si>
  <si>
    <t>18/9c</t>
  </si>
  <si>
    <t>09.10.24</t>
  </si>
  <si>
    <t xml:space="preserve">Clerk Pension </t>
  </si>
  <si>
    <t>17.10.24</t>
  </si>
  <si>
    <t xml:space="preserve">HMRC </t>
  </si>
  <si>
    <t>VH VAT refund</t>
  </si>
  <si>
    <t>18.10.24</t>
  </si>
  <si>
    <t>GDR Solutions</t>
  </si>
  <si>
    <t>AED/First Aid training</t>
  </si>
  <si>
    <t>22.10.24</t>
  </si>
  <si>
    <t>TRF</t>
  </si>
  <si>
    <t xml:space="preserve">To PVH </t>
  </si>
  <si>
    <t>VAT refund</t>
  </si>
  <si>
    <t>08.11.24</t>
  </si>
  <si>
    <t>ICO</t>
  </si>
  <si>
    <t>Data Protection</t>
  </si>
  <si>
    <t>12.11.24</t>
  </si>
  <si>
    <t>Unite donation</t>
  </si>
  <si>
    <t>Defib Cabinet</t>
  </si>
  <si>
    <t>21.11.24</t>
  </si>
  <si>
    <t>Imperative Training</t>
  </si>
  <si>
    <t>29.11.24</t>
  </si>
  <si>
    <t>VAT refund to PVH</t>
  </si>
  <si>
    <t>21/9c</t>
  </si>
  <si>
    <t>21/9d</t>
  </si>
  <si>
    <t>21/9e</t>
  </si>
  <si>
    <t>05.12.24</t>
  </si>
  <si>
    <t>09.12.24</t>
  </si>
  <si>
    <t>dd</t>
  </si>
  <si>
    <t>10.12.24</t>
  </si>
  <si>
    <t>Adrian Hope</t>
  </si>
  <si>
    <t>Compton Green Trees</t>
  </si>
  <si>
    <t xml:space="preserve">New Cllr training </t>
  </si>
  <si>
    <t>PVH</t>
  </si>
  <si>
    <t>03.01.25</t>
  </si>
  <si>
    <t>Bonus</t>
  </si>
  <si>
    <t xml:space="preserve">PATA </t>
  </si>
  <si>
    <t>Payroll supplement bonus</t>
  </si>
  <si>
    <t>06.01.25</t>
  </si>
  <si>
    <t>30.01.25</t>
  </si>
  <si>
    <t>Salary October/November</t>
  </si>
  <si>
    <t>Salary December/January</t>
  </si>
  <si>
    <t xml:space="preserve">Compton Tree Inspection </t>
  </si>
  <si>
    <t>26/9g</t>
  </si>
  <si>
    <t>26/9h</t>
  </si>
  <si>
    <t>26/9e</t>
  </si>
  <si>
    <t>26/9f</t>
  </si>
  <si>
    <t>26/9d</t>
  </si>
  <si>
    <t>07.02.25</t>
  </si>
  <si>
    <t>10.02.25</t>
  </si>
  <si>
    <t>11.02.25</t>
  </si>
  <si>
    <t>donation for VH cooker</t>
  </si>
  <si>
    <t>12.02.25</t>
  </si>
  <si>
    <t>Payroll to March 25</t>
  </si>
  <si>
    <t>Donation trf</t>
  </si>
  <si>
    <t>Village Hall</t>
  </si>
  <si>
    <t>To Village Hall</t>
  </si>
  <si>
    <t>expenses Microsoft Licence</t>
  </si>
  <si>
    <t>11.03.25</t>
  </si>
  <si>
    <t>Zurich Insurance</t>
  </si>
  <si>
    <t>Marquee Claim</t>
  </si>
  <si>
    <t>18.03.25</t>
  </si>
  <si>
    <t>service charge</t>
  </si>
  <si>
    <t>Lloyds</t>
  </si>
  <si>
    <t>Bank Fees</t>
  </si>
  <si>
    <t>31.03.25</t>
  </si>
  <si>
    <t>29/7f</t>
  </si>
  <si>
    <t>29/7g</t>
  </si>
  <si>
    <t>29/7e</t>
  </si>
  <si>
    <t>ratify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</si>
</sst>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0" tint="-0.1499984740745262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2" fillId="5" borderId="1" xfId="4" applyFont="1" applyBorder="1"/>
    <xf numFmtId="0" fontId="2" fillId="5" borderId="2" xfId="4" applyFont="1" applyBorder="1"/>
    <xf numFmtId="0" fontId="2" fillId="5" borderId="3" xfId="4" applyFont="1" applyBorder="1"/>
    <xf numFmtId="0" fontId="2" fillId="4" borderId="1" xfId="3" applyFont="1" applyBorder="1"/>
    <xf numFmtId="0" fontId="2" fillId="4" borderId="2" xfId="3" applyFont="1" applyBorder="1"/>
    <xf numFmtId="0" fontId="2" fillId="4" borderId="3" xfId="3" applyFont="1" applyBorder="1"/>
    <xf numFmtId="0" fontId="2" fillId="3" borderId="1" xfId="2" applyFont="1" applyBorder="1"/>
    <xf numFmtId="0" fontId="2" fillId="3" borderId="2" xfId="2" applyFont="1" applyBorder="1"/>
    <xf numFmtId="0" fontId="2" fillId="3" borderId="3" xfId="2" applyFont="1" applyBorder="1"/>
    <xf numFmtId="0" fontId="2" fillId="2" borderId="1" xfId="1" applyFont="1" applyBorder="1"/>
    <xf numFmtId="0" fontId="2" fillId="2" borderId="2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5" fillId="0" borderId="4" xfId="0" applyFont="1" applyBorder="1"/>
    <xf numFmtId="0" fontId="2" fillId="0" borderId="4" xfId="0" applyFont="1" applyBorder="1"/>
    <xf numFmtId="14" fontId="2" fillId="0" borderId="4" xfId="0" applyNumberFormat="1" applyFont="1" applyBorder="1"/>
    <xf numFmtId="4" fontId="2" fillId="0" borderId="4" xfId="0" applyNumberFormat="1" applyFont="1" applyBorder="1"/>
    <xf numFmtId="14" fontId="0" fillId="12" borderId="4" xfId="0" applyNumberFormat="1" applyFill="1" applyBorder="1"/>
    <xf numFmtId="0" fontId="0" fillId="12" borderId="4" xfId="0" applyFill="1" applyBorder="1"/>
    <xf numFmtId="0" fontId="5" fillId="12" borderId="4" xfId="0" applyFont="1" applyFill="1" applyBorder="1"/>
    <xf numFmtId="4" fontId="0" fillId="12" borderId="4" xfId="0" applyNumberFormat="1" applyFill="1" applyBorder="1"/>
    <xf numFmtId="14" fontId="0" fillId="11" borderId="4" xfId="0" applyNumberFormat="1" applyFill="1" applyBorder="1"/>
    <xf numFmtId="0" fontId="0" fillId="11" borderId="4" xfId="0" applyFill="1" applyBorder="1"/>
    <xf numFmtId="0" fontId="5" fillId="11" borderId="4" xfId="0" applyFont="1" applyFill="1" applyBorder="1"/>
    <xf numFmtId="4" fontId="0" fillId="11" borderId="4" xfId="0" applyNumberFormat="1" applyFill="1" applyBorder="1"/>
    <xf numFmtId="0" fontId="7" fillId="2" borderId="2" xfId="1" applyFont="1" applyBorder="1"/>
    <xf numFmtId="0" fontId="7" fillId="2" borderId="3" xfId="1" applyFont="1" applyBorder="1"/>
    <xf numFmtId="0" fontId="6" fillId="0" borderId="4" xfId="0" applyFont="1" applyBorder="1"/>
    <xf numFmtId="0" fontId="7" fillId="2" borderId="2" xfId="1" applyFont="1" applyBorder="1" applyAlignment="1">
      <alignment wrapText="1"/>
    </xf>
    <xf numFmtId="0" fontId="0" fillId="0" borderId="0" xfId="0" applyAlignment="1">
      <alignment wrapText="1"/>
    </xf>
    <xf numFmtId="0" fontId="2" fillId="3" borderId="2" xfId="2" applyFont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4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11" fillId="9" borderId="0" xfId="0" applyFont="1" applyFill="1"/>
    <xf numFmtId="0" fontId="9" fillId="11" borderId="0" xfId="0" applyFont="1" applyFill="1"/>
    <xf numFmtId="14" fontId="2" fillId="13" borderId="4" xfId="0" applyNumberFormat="1" applyFont="1" applyFill="1" applyBorder="1"/>
    <xf numFmtId="0" fontId="0" fillId="13" borderId="4" xfId="0" applyFill="1" applyBorder="1"/>
    <xf numFmtId="4" fontId="0" fillId="13" borderId="4" xfId="0" applyNumberFormat="1" applyFill="1" applyBorder="1"/>
    <xf numFmtId="0" fontId="13" fillId="13" borderId="4" xfId="0" applyFont="1" applyFill="1" applyBorder="1"/>
    <xf numFmtId="0" fontId="2" fillId="13" borderId="4" xfId="0" applyFont="1" applyFill="1" applyBorder="1"/>
    <xf numFmtId="0" fontId="2" fillId="13" borderId="4" xfId="0" applyFont="1" applyFill="1" applyBorder="1" applyAlignment="1">
      <alignment wrapText="1"/>
    </xf>
    <xf numFmtId="0" fontId="0" fillId="13" borderId="4" xfId="0" applyFill="1" applyBorder="1" applyAlignment="1">
      <alignment wrapText="1"/>
    </xf>
    <xf numFmtId="0" fontId="6" fillId="0" borderId="0" xfId="0" applyFont="1"/>
    <xf numFmtId="0" fontId="13" fillId="0" borderId="4" xfId="0" applyFont="1" applyBorder="1"/>
    <xf numFmtId="0" fontId="0" fillId="10" borderId="0" xfId="0" applyFill="1" applyAlignment="1">
      <alignment wrapText="1"/>
    </xf>
    <xf numFmtId="0" fontId="9" fillId="9" borderId="0" xfId="0" applyFont="1" applyFill="1"/>
    <xf numFmtId="0" fontId="5" fillId="13" borderId="4" xfId="0" applyFont="1" applyFill="1" applyBorder="1"/>
    <xf numFmtId="0" fontId="5" fillId="14" borderId="4" xfId="0" applyFont="1" applyFill="1" applyBorder="1"/>
    <xf numFmtId="8" fontId="0" fillId="13" borderId="4" xfId="0" applyNumberFormat="1" applyFill="1" applyBorder="1"/>
    <xf numFmtId="0" fontId="0" fillId="14" borderId="4" xfId="0" applyFill="1" applyBorder="1"/>
    <xf numFmtId="0" fontId="2" fillId="11" borderId="4" xfId="5" applyFont="1" applyFill="1" applyBorder="1"/>
    <xf numFmtId="0" fontId="8" fillId="11" borderId="4" xfId="0" applyFont="1" applyFill="1" applyBorder="1"/>
    <xf numFmtId="0" fontId="2" fillId="11" borderId="4" xfId="0" applyFont="1" applyFill="1" applyBorder="1"/>
    <xf numFmtId="0" fontId="3" fillId="11" borderId="4" xfId="0" applyFont="1" applyFill="1" applyBorder="1"/>
    <xf numFmtId="14" fontId="2" fillId="11" borderId="1" xfId="0" applyNumberFormat="1" applyFont="1" applyFill="1" applyBorder="1"/>
    <xf numFmtId="0" fontId="0" fillId="11" borderId="1" xfId="0" applyFill="1" applyBorder="1"/>
    <xf numFmtId="0" fontId="3" fillId="11" borderId="1" xfId="0" applyFont="1" applyFill="1" applyBorder="1"/>
    <xf numFmtId="0" fontId="2" fillId="11" borderId="1" xfId="0" applyFont="1" applyFill="1" applyBorder="1"/>
    <xf numFmtId="0" fontId="7" fillId="11" borderId="4" xfId="0" applyFont="1" applyFill="1" applyBorder="1"/>
    <xf numFmtId="0" fontId="9" fillId="11" borderId="4" xfId="0" applyFont="1" applyFill="1" applyBorder="1"/>
    <xf numFmtId="0" fontId="2" fillId="11" borderId="5" xfId="0" applyFont="1" applyFill="1" applyBorder="1"/>
    <xf numFmtId="0" fontId="0" fillId="11" borderId="5" xfId="0" applyFill="1" applyBorder="1"/>
    <xf numFmtId="0" fontId="3" fillId="11" borderId="6" xfId="0" applyFont="1" applyFill="1" applyBorder="1"/>
    <xf numFmtId="0" fontId="7" fillId="11" borderId="5" xfId="0" applyFont="1" applyFill="1" applyBorder="1"/>
    <xf numFmtId="0" fontId="11" fillId="11" borderId="4" xfId="0" applyFont="1" applyFill="1" applyBorder="1"/>
    <xf numFmtId="0" fontId="10" fillId="11" borderId="4" xfId="0" applyFont="1" applyFill="1" applyBorder="1"/>
    <xf numFmtId="0" fontId="10" fillId="8" borderId="1" xfId="0" applyFont="1" applyFill="1" applyBorder="1"/>
    <xf numFmtId="0" fontId="11" fillId="8" borderId="2" xfId="0" applyFont="1" applyFill="1" applyBorder="1"/>
    <xf numFmtId="0" fontId="10" fillId="10" borderId="9" xfId="0" applyFont="1" applyFill="1" applyBorder="1"/>
    <xf numFmtId="0" fontId="10" fillId="10" borderId="0" xfId="0" applyFont="1" applyFill="1" applyAlignment="1">
      <alignment wrapText="1"/>
    </xf>
    <xf numFmtId="0" fontId="12" fillId="8" borderId="4" xfId="0" applyFont="1" applyFill="1" applyBorder="1"/>
    <xf numFmtId="0" fontId="11" fillId="8" borderId="13" xfId="0" applyFont="1" applyFill="1" applyBorder="1"/>
    <xf numFmtId="0" fontId="10" fillId="10" borderId="13" xfId="0" applyFont="1" applyFill="1" applyBorder="1" applyAlignment="1">
      <alignment wrapText="1"/>
    </xf>
    <xf numFmtId="0" fontId="10" fillId="7" borderId="6" xfId="0" applyFont="1" applyFill="1" applyBorder="1"/>
    <xf numFmtId="0" fontId="11" fillId="7" borderId="7" xfId="0" applyFont="1" applyFill="1" applyBorder="1"/>
    <xf numFmtId="0" fontId="11" fillId="7" borderId="8" xfId="0" applyFont="1" applyFill="1" applyBorder="1"/>
    <xf numFmtId="0" fontId="11" fillId="8" borderId="9" xfId="0" applyFont="1" applyFill="1" applyBorder="1"/>
    <xf numFmtId="0" fontId="11" fillId="8" borderId="0" xfId="0" applyFont="1" applyFill="1"/>
    <xf numFmtId="0" fontId="11" fillId="8" borderId="10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4" xfId="0" applyFont="1" applyFill="1" applyBorder="1"/>
    <xf numFmtId="0" fontId="10" fillId="15" borderId="9" xfId="0" applyFont="1" applyFill="1" applyBorder="1"/>
    <xf numFmtId="0" fontId="10" fillId="15" borderId="0" xfId="0" applyFont="1" applyFill="1"/>
    <xf numFmtId="0" fontId="10" fillId="15" borderId="13" xfId="0" applyFont="1" applyFill="1" applyBorder="1"/>
    <xf numFmtId="0" fontId="11" fillId="15" borderId="0" xfId="0" applyFont="1" applyFill="1"/>
    <xf numFmtId="0" fontId="11" fillId="15" borderId="2" xfId="0" applyFont="1" applyFill="1" applyBorder="1" applyAlignment="1">
      <alignment wrapText="1"/>
    </xf>
    <xf numFmtId="0" fontId="10" fillId="15" borderId="4" xfId="0" applyFont="1" applyFill="1" applyBorder="1" applyAlignment="1">
      <alignment wrapText="1"/>
    </xf>
    <xf numFmtId="0" fontId="9" fillId="11" borderId="1" xfId="0" applyFont="1" applyFill="1" applyBorder="1"/>
    <xf numFmtId="0" fontId="10" fillId="8" borderId="11" xfId="0" applyFont="1" applyFill="1" applyBorder="1"/>
    <xf numFmtId="0" fontId="11" fillId="8" borderId="12" xfId="0" applyFont="1" applyFill="1" applyBorder="1"/>
    <xf numFmtId="0" fontId="10" fillId="8" borderId="14" xfId="0" applyFont="1" applyFill="1" applyBorder="1"/>
    <xf numFmtId="0" fontId="10" fillId="16" borderId="6" xfId="0" applyFont="1" applyFill="1" applyBorder="1" applyAlignment="1">
      <alignment wrapText="1"/>
    </xf>
    <xf numFmtId="0" fontId="11" fillId="16" borderId="7" xfId="0" applyFont="1" applyFill="1" applyBorder="1" applyAlignment="1">
      <alignment wrapText="1"/>
    </xf>
    <xf numFmtId="0" fontId="10" fillId="16" borderId="5" xfId="0" applyFont="1" applyFill="1" applyBorder="1" applyAlignment="1">
      <alignment wrapText="1"/>
    </xf>
    <xf numFmtId="0" fontId="11" fillId="16" borderId="12" xfId="0" applyFont="1" applyFill="1" applyBorder="1" applyAlignment="1">
      <alignment wrapText="1"/>
    </xf>
    <xf numFmtId="0" fontId="11" fillId="16" borderId="14" xfId="0" applyFont="1" applyFill="1" applyBorder="1" applyAlignment="1">
      <alignment wrapText="1"/>
    </xf>
    <xf numFmtId="0" fontId="10" fillId="16" borderId="11" xfId="0" applyFont="1" applyFill="1" applyBorder="1" applyAlignment="1">
      <alignment horizontal="left" indent="7"/>
    </xf>
    <xf numFmtId="0" fontId="0" fillId="0" borderId="14" xfId="0" applyBorder="1"/>
    <xf numFmtId="0" fontId="0" fillId="12" borderId="14" xfId="0" applyFill="1" applyBorder="1"/>
    <xf numFmtId="0" fontId="9" fillId="0" borderId="4" xfId="0" applyFont="1" applyBorder="1"/>
    <xf numFmtId="0" fontId="0" fillId="7" borderId="4" xfId="0" applyFill="1" applyBorder="1"/>
  </cellXfs>
  <cellStyles count="6">
    <cellStyle name="20% - Accent3" xfId="2" builtinId="38"/>
    <cellStyle name="40% - Accent1" xfId="1" builtinId="31"/>
    <cellStyle name="40% - Accent3" xfId="3" builtinId="39"/>
    <cellStyle name="60% - Accent2" xfId="5" builtinId="36"/>
    <cellStyle name="60% - Accent3" xfId="4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8EE-17AD-4EAE-9EE8-17BEEA2C4F2F}">
  <sheetPr>
    <pageSetUpPr fitToPage="1"/>
  </sheetPr>
  <dimension ref="A1:AO88"/>
  <sheetViews>
    <sheetView tabSelected="1" topLeftCell="A50" zoomScale="98" zoomScaleNormal="98" workbookViewId="0">
      <pane xSplit="8" topLeftCell="I1" activePane="topRight" state="frozen"/>
      <selection pane="topRight" activeCell="I82" sqref="I82"/>
    </sheetView>
  </sheetViews>
  <sheetFormatPr defaultRowHeight="14.4" x14ac:dyDescent="0.3"/>
  <cols>
    <col min="1" max="1" width="12.6640625" customWidth="1"/>
    <col min="2" max="2" width="13.5546875" bestFit="1" customWidth="1"/>
    <col min="3" max="3" width="20.44140625" bestFit="1" customWidth="1"/>
    <col min="4" max="4" width="23.88671875" customWidth="1"/>
    <col min="7" max="7" width="11.5546875" customWidth="1"/>
    <col min="8" max="8" width="13.88671875" customWidth="1"/>
    <col min="9" max="9" width="11.77734375" customWidth="1"/>
    <col min="10" max="10" width="8" customWidth="1"/>
    <col min="11" max="12" width="8.109375" customWidth="1"/>
    <col min="13" max="14" width="7.88671875" customWidth="1"/>
    <col min="15" max="15" width="7.21875" customWidth="1"/>
    <col min="16" max="16" width="7.33203125" customWidth="1"/>
    <col min="17" max="17" width="8.21875" customWidth="1"/>
    <col min="18" max="18" width="7" customWidth="1"/>
    <col min="19" max="19" width="6.6640625" customWidth="1"/>
    <col min="20" max="20" width="9.44140625" customWidth="1"/>
    <col min="21" max="21" width="6.77734375" customWidth="1"/>
    <col min="22" max="22" width="7.5546875" customWidth="1"/>
    <col min="23" max="25" width="6.5546875" customWidth="1"/>
    <col min="26" max="26" width="6.6640625" customWidth="1"/>
    <col min="27" max="28" width="6.44140625" customWidth="1"/>
    <col min="29" max="30" width="9.6640625" customWidth="1"/>
    <col min="31" max="34" width="8.44140625" customWidth="1"/>
    <col min="35" max="35" width="8.33203125" customWidth="1"/>
    <col min="36" max="36" width="9.109375" customWidth="1"/>
    <col min="37" max="37" width="8.88671875" customWidth="1"/>
    <col min="38" max="38" width="8.109375" style="35" customWidth="1"/>
    <col min="39" max="39" width="7.33203125" customWidth="1"/>
    <col min="40" max="40" width="8.44140625" customWidth="1"/>
    <col min="41" max="41" width="10.6640625" customWidth="1"/>
  </cols>
  <sheetData>
    <row r="1" spans="1:41" ht="18" x14ac:dyDescent="0.35">
      <c r="A1" s="1" t="s">
        <v>0</v>
      </c>
      <c r="B1" s="1"/>
      <c r="D1" t="s">
        <v>44</v>
      </c>
    </row>
    <row r="2" spans="1:41" ht="18" x14ac:dyDescent="0.35">
      <c r="A2" s="1" t="s">
        <v>49</v>
      </c>
      <c r="B2" s="1"/>
      <c r="C2" s="1"/>
      <c r="D2" s="1"/>
    </row>
    <row r="3" spans="1:41" x14ac:dyDescent="0.3">
      <c r="AL3"/>
      <c r="AM3" s="35"/>
    </row>
    <row r="4" spans="1:41" x14ac:dyDescent="0.3">
      <c r="I4" s="49"/>
    </row>
    <row r="5" spans="1:41" x14ac:dyDescent="0.3">
      <c r="A5" s="2" t="s">
        <v>1</v>
      </c>
      <c r="B5" s="3"/>
      <c r="C5" s="3"/>
      <c r="D5" s="3"/>
      <c r="E5" s="3"/>
      <c r="F5" s="3"/>
      <c r="G5" s="3"/>
      <c r="H5" s="4"/>
      <c r="I5" s="5" t="s">
        <v>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8" t="s">
        <v>2</v>
      </c>
      <c r="AL5" s="36"/>
      <c r="AM5" s="9"/>
      <c r="AN5" s="9"/>
      <c r="AO5" s="10"/>
    </row>
    <row r="6" spans="1:41" ht="22.5" customHeigh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20</v>
      </c>
      <c r="G6" s="12" t="s">
        <v>8</v>
      </c>
      <c r="H6" s="12" t="s">
        <v>9</v>
      </c>
      <c r="I6" s="34" t="s">
        <v>50</v>
      </c>
      <c r="J6" s="34" t="s">
        <v>45</v>
      </c>
      <c r="K6" s="34" t="s">
        <v>26</v>
      </c>
      <c r="L6" s="34" t="s">
        <v>37</v>
      </c>
      <c r="M6" s="34" t="s">
        <v>28</v>
      </c>
      <c r="N6" s="34" t="s">
        <v>187</v>
      </c>
      <c r="O6" s="31" t="s">
        <v>25</v>
      </c>
      <c r="P6" s="34" t="s">
        <v>33</v>
      </c>
      <c r="Q6" s="31" t="s">
        <v>27</v>
      </c>
      <c r="R6" s="34" t="s">
        <v>43</v>
      </c>
      <c r="S6" s="31" t="s">
        <v>10</v>
      </c>
      <c r="T6" s="31" t="s">
        <v>11</v>
      </c>
      <c r="U6" s="34" t="s">
        <v>29</v>
      </c>
      <c r="V6" s="31" t="s">
        <v>47</v>
      </c>
      <c r="W6" s="31" t="s">
        <v>30</v>
      </c>
      <c r="X6" s="34" t="s">
        <v>74</v>
      </c>
      <c r="Y6" s="34" t="s">
        <v>34</v>
      </c>
      <c r="Z6" s="34" t="s">
        <v>38</v>
      </c>
      <c r="AA6" s="34" t="s">
        <v>32</v>
      </c>
      <c r="AB6" s="34" t="s">
        <v>31</v>
      </c>
      <c r="AC6" s="34" t="s">
        <v>42</v>
      </c>
      <c r="AD6" s="34" t="s">
        <v>165</v>
      </c>
      <c r="AE6" s="34" t="s">
        <v>36</v>
      </c>
      <c r="AF6" s="34" t="s">
        <v>41</v>
      </c>
      <c r="AG6" s="34" t="s">
        <v>179</v>
      </c>
      <c r="AH6" s="34" t="s">
        <v>145</v>
      </c>
      <c r="AI6" s="31" t="s">
        <v>12</v>
      </c>
      <c r="AJ6" s="34" t="s">
        <v>13</v>
      </c>
      <c r="AK6" s="31" t="s">
        <v>14</v>
      </c>
      <c r="AL6" s="34" t="s">
        <v>15</v>
      </c>
      <c r="AM6" s="31" t="s">
        <v>16</v>
      </c>
      <c r="AN6" s="31" t="s">
        <v>17</v>
      </c>
      <c r="AO6" s="32" t="s">
        <v>18</v>
      </c>
    </row>
    <row r="7" spans="1:41" x14ac:dyDescent="0.3">
      <c r="A7" s="42" t="s">
        <v>24</v>
      </c>
      <c r="B7" s="43"/>
      <c r="C7" s="43"/>
      <c r="D7" s="43"/>
      <c r="E7" s="43"/>
      <c r="F7" s="43"/>
      <c r="G7" s="43"/>
      <c r="H7" s="44"/>
      <c r="I7" s="45">
        <v>4100</v>
      </c>
      <c r="J7" s="46">
        <v>123</v>
      </c>
      <c r="K7" s="46">
        <v>60</v>
      </c>
      <c r="L7" s="46">
        <v>90</v>
      </c>
      <c r="M7" s="46">
        <v>85</v>
      </c>
      <c r="N7" s="46">
        <v>0</v>
      </c>
      <c r="O7" s="45">
        <v>200</v>
      </c>
      <c r="P7" s="45">
        <v>35</v>
      </c>
      <c r="Q7" s="46">
        <v>100</v>
      </c>
      <c r="R7" s="46">
        <v>100</v>
      </c>
      <c r="S7" s="46">
        <v>300</v>
      </c>
      <c r="T7" s="46">
        <v>230</v>
      </c>
      <c r="U7" s="46">
        <v>20</v>
      </c>
      <c r="V7" s="46">
        <v>165</v>
      </c>
      <c r="W7" s="46">
        <v>180</v>
      </c>
      <c r="X7" s="46">
        <v>80</v>
      </c>
      <c r="Y7" s="46">
        <v>320</v>
      </c>
      <c r="Z7" s="46">
        <v>0</v>
      </c>
      <c r="AA7" s="46">
        <v>0</v>
      </c>
      <c r="AB7" s="46">
        <v>120</v>
      </c>
      <c r="AC7" s="46">
        <v>250</v>
      </c>
      <c r="AD7" s="46">
        <v>0</v>
      </c>
      <c r="AE7" s="46">
        <v>0</v>
      </c>
      <c r="AF7" s="46">
        <v>150</v>
      </c>
      <c r="AG7" s="46"/>
      <c r="AH7" s="46">
        <v>0</v>
      </c>
      <c r="AI7" s="46">
        <v>0</v>
      </c>
      <c r="AJ7" s="46">
        <f>SUM(I7:AI7)</f>
        <v>6708</v>
      </c>
      <c r="AK7" s="46">
        <v>6600</v>
      </c>
      <c r="AL7" s="47">
        <v>142</v>
      </c>
      <c r="AM7" s="46"/>
      <c r="AN7" s="46"/>
      <c r="AO7" s="46">
        <f>SUM(AK7:AN7)</f>
        <v>6742</v>
      </c>
    </row>
    <row r="8" spans="1:41" x14ac:dyDescent="0.3">
      <c r="A8" s="21"/>
      <c r="B8" s="13"/>
      <c r="C8" s="13"/>
      <c r="D8" s="13"/>
      <c r="E8" s="13"/>
      <c r="F8" s="13"/>
      <c r="G8" s="13"/>
      <c r="H8" s="1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43"/>
      <c r="AK8" s="13"/>
      <c r="AL8" s="37"/>
      <c r="AM8" s="13"/>
      <c r="AN8" s="13"/>
      <c r="AO8" s="43"/>
    </row>
    <row r="9" spans="1:41" x14ac:dyDescent="0.3">
      <c r="A9" s="21">
        <v>45383</v>
      </c>
      <c r="B9" s="20" t="s">
        <v>19</v>
      </c>
      <c r="C9" s="13"/>
      <c r="D9" s="13"/>
      <c r="E9" s="13"/>
      <c r="F9" s="13"/>
      <c r="G9" s="13"/>
      <c r="H9" s="22">
        <v>3904.95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43"/>
      <c r="AK9" s="13"/>
      <c r="AL9" s="37"/>
      <c r="AM9" s="13"/>
      <c r="AN9" s="13"/>
      <c r="AO9" s="43"/>
    </row>
    <row r="10" spans="1:41" x14ac:dyDescent="0.3">
      <c r="A10" s="14"/>
      <c r="B10" s="20"/>
      <c r="C10" s="13"/>
      <c r="D10" s="13" t="s">
        <v>52</v>
      </c>
      <c r="E10" s="13"/>
      <c r="F10" s="13"/>
      <c r="G10" s="13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>
        <v>100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>
        <v>250</v>
      </c>
      <c r="AD10" s="13"/>
      <c r="AE10" s="13"/>
      <c r="AF10" s="13"/>
      <c r="AG10" s="13"/>
      <c r="AH10" s="13"/>
      <c r="AI10" s="13"/>
      <c r="AJ10" s="43"/>
      <c r="AK10" s="13"/>
      <c r="AL10" s="37"/>
      <c r="AM10" s="13"/>
      <c r="AN10" s="13"/>
      <c r="AO10" s="43"/>
    </row>
    <row r="11" spans="1:41" x14ac:dyDescent="0.3">
      <c r="A11" s="14" t="s">
        <v>54</v>
      </c>
      <c r="B11" s="13" t="s">
        <v>56</v>
      </c>
      <c r="C11" s="19" t="s">
        <v>57</v>
      </c>
      <c r="D11" s="19" t="s">
        <v>46</v>
      </c>
      <c r="E11" s="13" t="s">
        <v>79</v>
      </c>
      <c r="F11" s="13"/>
      <c r="G11" s="13">
        <v>25.2</v>
      </c>
      <c r="H11" s="15">
        <v>2879.75</v>
      </c>
      <c r="I11" s="13">
        <v>25.2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53">
        <f t="shared" ref="AJ11:AJ66" si="0">SUM(I11:AI11)</f>
        <v>25.2</v>
      </c>
      <c r="AK11" s="13"/>
      <c r="AL11" s="37"/>
      <c r="AM11" s="13"/>
      <c r="AN11" s="13"/>
      <c r="AO11" s="43"/>
    </row>
    <row r="12" spans="1:41" x14ac:dyDescent="0.3">
      <c r="A12" s="14" t="s">
        <v>55</v>
      </c>
      <c r="B12" s="13" t="s">
        <v>58</v>
      </c>
      <c r="C12" s="19" t="s">
        <v>59</v>
      </c>
      <c r="D12" s="19" t="s">
        <v>60</v>
      </c>
      <c r="E12" s="13" t="s">
        <v>78</v>
      </c>
      <c r="F12" s="13"/>
      <c r="G12" s="13">
        <v>83.3</v>
      </c>
      <c r="H12" s="15">
        <v>3796.45</v>
      </c>
      <c r="I12" s="13"/>
      <c r="J12" s="13"/>
      <c r="K12" s="13"/>
      <c r="L12" s="13"/>
      <c r="M12" s="13"/>
      <c r="N12" s="13"/>
      <c r="O12" s="13"/>
      <c r="P12" s="13"/>
      <c r="Q12" s="13">
        <v>83.3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53">
        <f t="shared" si="0"/>
        <v>83.3</v>
      </c>
      <c r="AK12" s="13"/>
      <c r="AL12" s="37"/>
      <c r="AM12" s="13"/>
      <c r="AN12" s="13"/>
      <c r="AO12" s="43"/>
    </row>
    <row r="13" spans="1:41" x14ac:dyDescent="0.3">
      <c r="A13" s="14" t="s">
        <v>55</v>
      </c>
      <c r="B13" s="13" t="s">
        <v>58</v>
      </c>
      <c r="C13" s="19" t="s">
        <v>61</v>
      </c>
      <c r="D13" s="19" t="s">
        <v>62</v>
      </c>
      <c r="E13" s="13" t="s">
        <v>78</v>
      </c>
      <c r="F13" s="13"/>
      <c r="G13" s="13">
        <v>126.72</v>
      </c>
      <c r="H13" s="15">
        <v>3669.73</v>
      </c>
      <c r="I13" s="13"/>
      <c r="J13" s="13"/>
      <c r="K13" s="13"/>
      <c r="L13" s="13"/>
      <c r="M13" s="13">
        <v>105.6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28">
        <v>21.12</v>
      </c>
      <c r="AJ13" s="53">
        <f t="shared" si="0"/>
        <v>126.72</v>
      </c>
      <c r="AK13" s="13"/>
      <c r="AL13" s="37"/>
      <c r="AM13" s="13"/>
      <c r="AN13" s="13"/>
      <c r="AO13" s="43"/>
    </row>
    <row r="14" spans="1:41" x14ac:dyDescent="0.3">
      <c r="A14" s="14" t="s">
        <v>63</v>
      </c>
      <c r="B14" s="13" t="s">
        <v>58</v>
      </c>
      <c r="C14" s="19" t="s">
        <v>64</v>
      </c>
      <c r="D14" s="19" t="s">
        <v>65</v>
      </c>
      <c r="E14" s="13" t="s">
        <v>80</v>
      </c>
      <c r="F14" s="15">
        <v>6600</v>
      </c>
      <c r="G14" s="13"/>
      <c r="H14" s="15">
        <v>10269.73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53">
        <f t="shared" si="0"/>
        <v>0</v>
      </c>
      <c r="AK14" s="15">
        <v>6600</v>
      </c>
      <c r="AL14" s="37"/>
      <c r="AM14" s="13"/>
      <c r="AN14" s="13"/>
      <c r="AO14" s="44">
        <v>6600</v>
      </c>
    </row>
    <row r="15" spans="1:41" x14ac:dyDescent="0.3">
      <c r="A15" s="14" t="s">
        <v>66</v>
      </c>
      <c r="B15" s="13" t="s">
        <v>58</v>
      </c>
      <c r="C15" s="19" t="s">
        <v>59</v>
      </c>
      <c r="D15" s="19" t="s">
        <v>69</v>
      </c>
      <c r="E15" s="13" t="s">
        <v>81</v>
      </c>
      <c r="F15" s="13"/>
      <c r="G15" s="13">
        <v>180</v>
      </c>
      <c r="H15" s="15">
        <v>10089.73</v>
      </c>
      <c r="I15" s="13"/>
      <c r="J15" s="13"/>
      <c r="K15" s="19"/>
      <c r="L15" s="19"/>
      <c r="M15" s="13"/>
      <c r="N15" s="13"/>
      <c r="O15" s="13">
        <v>180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53">
        <f t="shared" si="0"/>
        <v>180</v>
      </c>
      <c r="AK15" s="13"/>
      <c r="AL15" s="37"/>
      <c r="AM15" s="13"/>
      <c r="AN15" s="13"/>
      <c r="AO15" s="43"/>
    </row>
    <row r="16" spans="1:41" x14ac:dyDescent="0.3">
      <c r="A16" s="14" t="s">
        <v>66</v>
      </c>
      <c r="B16" s="13" t="s">
        <v>58</v>
      </c>
      <c r="C16" s="19" t="s">
        <v>70</v>
      </c>
      <c r="D16" s="19" t="s">
        <v>71</v>
      </c>
      <c r="E16" s="13" t="s">
        <v>81</v>
      </c>
      <c r="F16" s="13"/>
      <c r="G16" s="13">
        <v>27.89</v>
      </c>
      <c r="H16" s="15">
        <v>10061.84</v>
      </c>
      <c r="I16" s="13"/>
      <c r="J16" s="13"/>
      <c r="K16" s="13"/>
      <c r="L16" s="13">
        <v>23.24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33"/>
      <c r="AC16" s="33"/>
      <c r="AD16" s="33"/>
      <c r="AE16" s="33"/>
      <c r="AF16" s="33"/>
      <c r="AG16" s="33"/>
      <c r="AH16" s="33"/>
      <c r="AI16" s="29">
        <v>4.6500000000000004</v>
      </c>
      <c r="AJ16" s="53">
        <f t="shared" si="0"/>
        <v>27.89</v>
      </c>
      <c r="AK16" s="13"/>
      <c r="AL16" s="37"/>
      <c r="AM16" s="13"/>
      <c r="AN16" s="13"/>
      <c r="AO16" s="43"/>
    </row>
    <row r="17" spans="1:41" x14ac:dyDescent="0.3">
      <c r="A17" s="14" t="s">
        <v>66</v>
      </c>
      <c r="B17" s="13" t="s">
        <v>58</v>
      </c>
      <c r="C17" s="19" t="s">
        <v>72</v>
      </c>
      <c r="D17" s="19" t="s">
        <v>73</v>
      </c>
      <c r="E17" s="13" t="s">
        <v>81</v>
      </c>
      <c r="F17" s="13"/>
      <c r="G17" s="13">
        <v>43.85</v>
      </c>
      <c r="H17" s="15">
        <v>10017.99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v>43.85</v>
      </c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28"/>
      <c r="AJ17" s="53">
        <f t="shared" si="0"/>
        <v>43.85</v>
      </c>
      <c r="AK17" s="13"/>
      <c r="AL17" s="37"/>
      <c r="AM17" s="13"/>
      <c r="AN17" s="13"/>
      <c r="AO17" s="43"/>
    </row>
    <row r="18" spans="1:41" x14ac:dyDescent="0.3">
      <c r="A18" s="14" t="s">
        <v>67</v>
      </c>
      <c r="B18" s="13" t="s">
        <v>58</v>
      </c>
      <c r="C18" s="19" t="s">
        <v>75</v>
      </c>
      <c r="D18" s="19" t="s">
        <v>76</v>
      </c>
      <c r="E18" s="13" t="s">
        <v>92</v>
      </c>
      <c r="F18" s="13"/>
      <c r="G18" s="13">
        <v>45.73</v>
      </c>
      <c r="H18" s="15">
        <v>9972.26</v>
      </c>
      <c r="I18" s="13">
        <v>26.13</v>
      </c>
      <c r="J18" s="13">
        <v>19.600000000000001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53">
        <f t="shared" si="0"/>
        <v>45.730000000000004</v>
      </c>
      <c r="AK18" s="13"/>
      <c r="AL18" s="37"/>
      <c r="AM18" s="13"/>
      <c r="AN18" s="13"/>
      <c r="AO18" s="43"/>
    </row>
    <row r="19" spans="1:41" x14ac:dyDescent="0.3">
      <c r="A19" s="14" t="s">
        <v>68</v>
      </c>
      <c r="B19" s="13" t="s">
        <v>58</v>
      </c>
      <c r="C19" s="19" t="s">
        <v>57</v>
      </c>
      <c r="D19" s="19" t="s">
        <v>46</v>
      </c>
      <c r="E19" s="13" t="s">
        <v>92</v>
      </c>
      <c r="F19" s="13"/>
      <c r="G19" s="13">
        <v>27</v>
      </c>
      <c r="H19" s="15">
        <v>9945.26</v>
      </c>
      <c r="I19" s="13">
        <v>27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53">
        <f t="shared" si="0"/>
        <v>27</v>
      </c>
      <c r="AK19" s="13"/>
      <c r="AL19" s="37"/>
      <c r="AM19" s="13"/>
      <c r="AN19" s="13"/>
      <c r="AO19" s="43"/>
    </row>
    <row r="20" spans="1:41" x14ac:dyDescent="0.3">
      <c r="A20" s="14" t="s">
        <v>68</v>
      </c>
      <c r="B20" s="13" t="s">
        <v>58</v>
      </c>
      <c r="C20" s="19" t="s">
        <v>70</v>
      </c>
      <c r="D20" s="19" t="s">
        <v>77</v>
      </c>
      <c r="E20" s="13" t="s">
        <v>92</v>
      </c>
      <c r="F20" s="13"/>
      <c r="G20" s="13">
        <v>600.12</v>
      </c>
      <c r="H20" s="15">
        <v>9345.14</v>
      </c>
      <c r="I20" s="13">
        <v>600.12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53">
        <f t="shared" si="0"/>
        <v>600.12</v>
      </c>
      <c r="AK20" s="13"/>
      <c r="AL20" s="37"/>
      <c r="AM20" s="13"/>
      <c r="AN20" s="13"/>
      <c r="AO20" s="55"/>
    </row>
    <row r="21" spans="1:41" x14ac:dyDescent="0.3">
      <c r="A21" s="14" t="s">
        <v>82</v>
      </c>
      <c r="B21" s="13" t="s">
        <v>58</v>
      </c>
      <c r="C21" s="19" t="s">
        <v>83</v>
      </c>
      <c r="D21" s="19" t="s">
        <v>84</v>
      </c>
      <c r="E21" s="13" t="s">
        <v>93</v>
      </c>
      <c r="F21" s="13"/>
      <c r="G21" s="13">
        <v>198.9</v>
      </c>
      <c r="H21" s="15">
        <v>9146.24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>
        <v>165.75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v>33.15</v>
      </c>
      <c r="AJ21" s="53">
        <f t="shared" si="0"/>
        <v>198.9</v>
      </c>
      <c r="AK21" s="13"/>
      <c r="AL21" s="37"/>
      <c r="AM21" s="13"/>
      <c r="AN21" s="13"/>
      <c r="AO21" s="55"/>
    </row>
    <row r="22" spans="1:41" x14ac:dyDescent="0.3">
      <c r="A22" s="14" t="s">
        <v>82</v>
      </c>
      <c r="B22" s="13" t="s">
        <v>58</v>
      </c>
      <c r="C22" s="19" t="s">
        <v>59</v>
      </c>
      <c r="D22" s="19" t="s">
        <v>85</v>
      </c>
      <c r="E22" s="13" t="s">
        <v>120</v>
      </c>
      <c r="F22" s="13"/>
      <c r="G22" s="13">
        <v>83.3</v>
      </c>
      <c r="H22" s="15">
        <v>9062.94</v>
      </c>
      <c r="I22" s="13"/>
      <c r="J22" s="13"/>
      <c r="K22" s="13"/>
      <c r="L22" s="13"/>
      <c r="M22" s="13"/>
      <c r="N22" s="13"/>
      <c r="O22" s="13"/>
      <c r="P22" s="13"/>
      <c r="Q22" s="13">
        <v>83.3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53">
        <f t="shared" si="0"/>
        <v>83.3</v>
      </c>
      <c r="AK22" s="13"/>
      <c r="AL22" s="37"/>
      <c r="AM22" s="13"/>
      <c r="AN22" s="13"/>
      <c r="AO22" s="43"/>
    </row>
    <row r="23" spans="1:41" x14ac:dyDescent="0.3">
      <c r="A23" s="14" t="s">
        <v>82</v>
      </c>
      <c r="B23" s="13" t="s">
        <v>58</v>
      </c>
      <c r="C23" s="19" t="s">
        <v>59</v>
      </c>
      <c r="D23" s="13" t="s">
        <v>86</v>
      </c>
      <c r="E23" s="13" t="s">
        <v>93</v>
      </c>
      <c r="F23" s="13"/>
      <c r="G23" s="13">
        <v>45</v>
      </c>
      <c r="H23" s="13">
        <v>9017.94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>
        <v>45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53">
        <f t="shared" si="0"/>
        <v>45</v>
      </c>
      <c r="AK23" s="13"/>
      <c r="AL23" s="37"/>
      <c r="AM23" s="13"/>
      <c r="AN23" s="13"/>
      <c r="AO23" s="46"/>
    </row>
    <row r="24" spans="1:41" x14ac:dyDescent="0.3">
      <c r="A24" s="14" t="s">
        <v>87</v>
      </c>
      <c r="B24" s="13" t="s">
        <v>58</v>
      </c>
      <c r="C24" s="19" t="s">
        <v>88</v>
      </c>
      <c r="D24" s="29" t="s">
        <v>89</v>
      </c>
      <c r="E24" s="13" t="s">
        <v>120</v>
      </c>
      <c r="F24" s="13"/>
      <c r="G24" s="13">
        <v>231.1</v>
      </c>
      <c r="H24" s="15">
        <v>8786.84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231.1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53">
        <f t="shared" si="0"/>
        <v>231.1</v>
      </c>
      <c r="AK24" s="13"/>
      <c r="AL24" s="37"/>
      <c r="AM24" s="13"/>
      <c r="AN24" s="13"/>
      <c r="AO24" s="43"/>
    </row>
    <row r="25" spans="1:41" x14ac:dyDescent="0.3">
      <c r="A25" s="14" t="s">
        <v>90</v>
      </c>
      <c r="B25" s="13" t="s">
        <v>58</v>
      </c>
      <c r="C25" s="19" t="s">
        <v>57</v>
      </c>
      <c r="D25" s="19" t="s">
        <v>91</v>
      </c>
      <c r="E25" s="13" t="s">
        <v>121</v>
      </c>
      <c r="F25" s="13">
        <v>844.3</v>
      </c>
      <c r="G25" s="13"/>
      <c r="H25" s="15">
        <v>9631.14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28"/>
      <c r="AJ25" s="53">
        <f t="shared" si="0"/>
        <v>0</v>
      </c>
      <c r="AK25" s="13"/>
      <c r="AL25" s="37">
        <v>844.3</v>
      </c>
      <c r="AM25" s="13"/>
      <c r="AN25" s="13"/>
      <c r="AO25" s="43">
        <v>844.3</v>
      </c>
    </row>
    <row r="26" spans="1:41" x14ac:dyDescent="0.3">
      <c r="A26" s="14" t="s">
        <v>94</v>
      </c>
      <c r="B26" s="13" t="s">
        <v>58</v>
      </c>
      <c r="C26" s="19" t="s">
        <v>95</v>
      </c>
      <c r="D26" s="19" t="s">
        <v>96</v>
      </c>
      <c r="E26" s="13" t="s">
        <v>122</v>
      </c>
      <c r="F26" s="13"/>
      <c r="G26" s="13">
        <v>587.91999999999996</v>
      </c>
      <c r="H26" s="15">
        <v>9043.2199999999993</v>
      </c>
      <c r="I26" s="13">
        <v>587.91999999999996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53">
        <f t="shared" si="0"/>
        <v>587.91999999999996</v>
      </c>
      <c r="AK26" s="13"/>
      <c r="AL26" s="37"/>
      <c r="AM26" s="13"/>
      <c r="AN26" s="13"/>
      <c r="AO26" s="43"/>
    </row>
    <row r="27" spans="1:41" x14ac:dyDescent="0.3">
      <c r="A27" s="14" t="s">
        <v>97</v>
      </c>
      <c r="B27" s="13" t="s">
        <v>58</v>
      </c>
      <c r="C27" s="19" t="s">
        <v>57</v>
      </c>
      <c r="D27" s="29" t="s">
        <v>46</v>
      </c>
      <c r="E27" s="13" t="s">
        <v>122</v>
      </c>
      <c r="F27" s="13"/>
      <c r="G27" s="13">
        <v>23.6</v>
      </c>
      <c r="H27" s="15">
        <v>9019.6200000000008</v>
      </c>
      <c r="I27" s="13">
        <v>23.6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53">
        <f t="shared" si="0"/>
        <v>23.6</v>
      </c>
      <c r="AK27" s="13"/>
      <c r="AL27" s="37"/>
      <c r="AM27" s="13"/>
      <c r="AN27" s="13"/>
      <c r="AO27" s="43"/>
    </row>
    <row r="28" spans="1:41" x14ac:dyDescent="0.3">
      <c r="A28" s="14" t="s">
        <v>98</v>
      </c>
      <c r="B28" s="13" t="s">
        <v>99</v>
      </c>
      <c r="C28" s="19" t="s">
        <v>100</v>
      </c>
      <c r="D28" s="19" t="s">
        <v>101</v>
      </c>
      <c r="E28" s="13" t="s">
        <v>122</v>
      </c>
      <c r="F28" s="13"/>
      <c r="G28" s="13">
        <v>44.59</v>
      </c>
      <c r="H28" s="22"/>
      <c r="I28" s="13"/>
      <c r="J28" s="13">
        <v>19.11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53">
        <f t="shared" si="0"/>
        <v>19.11</v>
      </c>
      <c r="AK28" s="13"/>
      <c r="AL28" s="37"/>
      <c r="AM28" s="13"/>
      <c r="AN28" s="13"/>
      <c r="AO28" s="43"/>
    </row>
    <row r="29" spans="1:41" x14ac:dyDescent="0.3">
      <c r="A29" s="14"/>
      <c r="B29" s="13"/>
      <c r="C29" s="19" t="s">
        <v>111</v>
      </c>
      <c r="D29" s="13" t="s">
        <v>102</v>
      </c>
      <c r="E29" s="13" t="s">
        <v>122</v>
      </c>
      <c r="F29" s="13"/>
      <c r="G29" s="13"/>
      <c r="H29" s="13">
        <v>8975.0300000000007</v>
      </c>
      <c r="I29" s="13">
        <v>25.48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53">
        <f t="shared" si="0"/>
        <v>25.48</v>
      </c>
      <c r="AK29" s="13"/>
      <c r="AL29" s="37"/>
      <c r="AM29" s="13"/>
      <c r="AN29" s="13"/>
      <c r="AO29" s="43"/>
    </row>
    <row r="30" spans="1:41" x14ac:dyDescent="0.3">
      <c r="A30" s="23" t="s">
        <v>103</v>
      </c>
      <c r="B30" s="24" t="s">
        <v>58</v>
      </c>
      <c r="C30" s="25" t="s">
        <v>104</v>
      </c>
      <c r="D30" s="25"/>
      <c r="E30" s="24" t="s">
        <v>123</v>
      </c>
      <c r="F30" s="24"/>
      <c r="G30" s="24">
        <v>480</v>
      </c>
      <c r="H30" s="26">
        <v>8495.0300000000007</v>
      </c>
      <c r="I30" s="24"/>
      <c r="J30" s="24"/>
      <c r="K30" s="13"/>
      <c r="L30" s="13"/>
      <c r="M30" s="13"/>
      <c r="N30" s="13"/>
      <c r="O30" s="13"/>
      <c r="P30" s="24"/>
      <c r="Q30" s="24"/>
      <c r="R30" s="24"/>
      <c r="S30" s="24"/>
      <c r="T30" s="24"/>
      <c r="U30" s="24"/>
      <c r="V30" s="24"/>
      <c r="W30" s="13"/>
      <c r="X30" s="24"/>
      <c r="Y30" s="24">
        <v>300</v>
      </c>
      <c r="Z30" s="24"/>
      <c r="AA30" s="24"/>
      <c r="AB30" s="24">
        <v>100</v>
      </c>
      <c r="AC30" s="24"/>
      <c r="AD30" s="24"/>
      <c r="AE30" s="24"/>
      <c r="AF30" s="24"/>
      <c r="AG30" s="24"/>
      <c r="AH30" s="24"/>
      <c r="AI30" s="24">
        <v>80</v>
      </c>
      <c r="AJ30" s="54">
        <f t="shared" si="0"/>
        <v>480</v>
      </c>
      <c r="AK30" s="24"/>
      <c r="AL30" s="38"/>
      <c r="AM30" s="24"/>
      <c r="AN30" s="24"/>
      <c r="AO30" s="56"/>
    </row>
    <row r="31" spans="1:41" x14ac:dyDescent="0.3">
      <c r="A31" s="27" t="s">
        <v>103</v>
      </c>
      <c r="B31" s="28" t="s">
        <v>58</v>
      </c>
      <c r="C31" s="29" t="s">
        <v>105</v>
      </c>
      <c r="D31" s="29" t="s">
        <v>106</v>
      </c>
      <c r="E31" s="28" t="s">
        <v>123</v>
      </c>
      <c r="F31" s="28"/>
      <c r="G31" s="28">
        <v>102.45</v>
      </c>
      <c r="H31" s="30">
        <v>8392.58</v>
      </c>
      <c r="I31" s="28"/>
      <c r="J31" s="28"/>
      <c r="K31" s="24"/>
      <c r="L31" s="24"/>
      <c r="M31" s="24">
        <v>102.45</v>
      </c>
      <c r="N31" s="24"/>
      <c r="O31" s="24"/>
      <c r="P31" s="28"/>
      <c r="Q31" s="28"/>
      <c r="R31" s="28"/>
      <c r="S31" s="28"/>
      <c r="T31" s="28"/>
      <c r="U31" s="28"/>
      <c r="V31" s="28"/>
      <c r="W31" s="24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53">
        <f t="shared" si="0"/>
        <v>102.45</v>
      </c>
      <c r="AK31" s="28"/>
      <c r="AL31" s="39"/>
      <c r="AM31" s="28"/>
      <c r="AN31" s="28"/>
      <c r="AO31" s="55"/>
    </row>
    <row r="32" spans="1:41" x14ac:dyDescent="0.3">
      <c r="A32" s="23" t="s">
        <v>103</v>
      </c>
      <c r="B32" s="24" t="s">
        <v>58</v>
      </c>
      <c r="C32" s="25" t="s">
        <v>107</v>
      </c>
      <c r="D32" s="25" t="s">
        <v>108</v>
      </c>
      <c r="E32" s="24" t="s">
        <v>123</v>
      </c>
      <c r="F32" s="24"/>
      <c r="G32" s="24">
        <v>28.01</v>
      </c>
      <c r="H32" s="24">
        <v>8364.57</v>
      </c>
      <c r="I32" s="24"/>
      <c r="J32" s="24"/>
      <c r="K32" s="24"/>
      <c r="L32" s="24">
        <v>23.34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8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>
        <v>4.67</v>
      </c>
      <c r="AJ32" s="54">
        <f t="shared" si="0"/>
        <v>28.009999999999998</v>
      </c>
      <c r="AK32" s="24"/>
      <c r="AL32" s="38"/>
      <c r="AM32" s="24"/>
      <c r="AN32" s="24"/>
      <c r="AO32" s="56"/>
    </row>
    <row r="33" spans="1:41" x14ac:dyDescent="0.3">
      <c r="A33" s="27" t="s">
        <v>103</v>
      </c>
      <c r="B33" s="28" t="s">
        <v>58</v>
      </c>
      <c r="C33" s="29" t="s">
        <v>109</v>
      </c>
      <c r="D33" s="29" t="s">
        <v>110</v>
      </c>
      <c r="E33" s="28" t="s">
        <v>123</v>
      </c>
      <c r="F33" s="28"/>
      <c r="G33" s="28">
        <v>31.68</v>
      </c>
      <c r="H33" s="30">
        <v>8332.89</v>
      </c>
      <c r="I33" s="28"/>
      <c r="J33" s="28"/>
      <c r="K33" s="28"/>
      <c r="L33" s="28"/>
      <c r="M33" s="28">
        <v>26.4</v>
      </c>
      <c r="N33" s="28"/>
      <c r="O33" s="28"/>
      <c r="P33" s="28"/>
      <c r="Q33" s="28"/>
      <c r="R33" s="28"/>
      <c r="S33" s="28"/>
      <c r="T33" s="28"/>
      <c r="U33" s="28"/>
      <c r="V33" s="28"/>
      <c r="W33" s="24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>
        <v>5.28</v>
      </c>
      <c r="AJ33" s="53">
        <f t="shared" si="0"/>
        <v>31.68</v>
      </c>
      <c r="AK33" s="28"/>
      <c r="AL33" s="39"/>
      <c r="AM33" s="28"/>
      <c r="AN33" s="28"/>
      <c r="AO33" s="43"/>
    </row>
    <row r="34" spans="1:41" x14ac:dyDescent="0.3">
      <c r="A34" s="14" t="s">
        <v>113</v>
      </c>
      <c r="B34" s="13" t="s">
        <v>58</v>
      </c>
      <c r="C34" s="19" t="s">
        <v>107</v>
      </c>
      <c r="D34" s="107" t="s">
        <v>112</v>
      </c>
      <c r="E34" s="13" t="s">
        <v>147</v>
      </c>
      <c r="F34" s="13"/>
      <c r="G34" s="13">
        <v>71.849999999999994</v>
      </c>
      <c r="H34" s="13">
        <v>8261.0400000000009</v>
      </c>
      <c r="I34" s="13"/>
      <c r="J34" s="13"/>
      <c r="K34" s="13"/>
      <c r="L34" s="13">
        <v>21.55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06"/>
      <c r="X34" s="13"/>
      <c r="Y34" s="13"/>
      <c r="Z34" s="13"/>
      <c r="AA34" s="13"/>
      <c r="AB34" s="13"/>
      <c r="AC34" s="13"/>
      <c r="AD34" s="13"/>
      <c r="AE34" s="13">
        <v>45.99</v>
      </c>
      <c r="AF34" s="13"/>
      <c r="AG34" s="13"/>
      <c r="AH34" s="13"/>
      <c r="AI34" s="13">
        <v>4.3099999999999996</v>
      </c>
      <c r="AJ34" s="53">
        <f t="shared" si="0"/>
        <v>71.850000000000009</v>
      </c>
      <c r="AK34" s="13"/>
      <c r="AL34" s="37"/>
      <c r="AM34" s="13"/>
      <c r="AN34" s="13"/>
      <c r="AO34" s="43"/>
    </row>
    <row r="35" spans="1:41" x14ac:dyDescent="0.3">
      <c r="A35" s="14" t="s">
        <v>114</v>
      </c>
      <c r="B35" s="13" t="s">
        <v>58</v>
      </c>
      <c r="C35" s="19" t="s">
        <v>115</v>
      </c>
      <c r="D35" s="13" t="s">
        <v>116</v>
      </c>
      <c r="E35" s="13" t="s">
        <v>148</v>
      </c>
      <c r="F35" s="13"/>
      <c r="G35" s="13">
        <v>587.72</v>
      </c>
      <c r="H35" s="13">
        <v>7673.32</v>
      </c>
      <c r="I35" s="13">
        <v>587.72</v>
      </c>
      <c r="J35" s="13"/>
      <c r="K35" s="33"/>
      <c r="L35" s="3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05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28"/>
      <c r="AJ35" s="53">
        <f t="shared" si="0"/>
        <v>587.72</v>
      </c>
      <c r="AK35" s="13"/>
      <c r="AL35" s="37"/>
      <c r="AM35" s="13"/>
      <c r="AN35" s="13"/>
      <c r="AO35" s="43"/>
    </row>
    <row r="36" spans="1:41" x14ac:dyDescent="0.3">
      <c r="A36" s="14" t="s">
        <v>117</v>
      </c>
      <c r="B36" s="13" t="s">
        <v>58</v>
      </c>
      <c r="C36" s="19" t="s">
        <v>27</v>
      </c>
      <c r="D36" s="13" t="s">
        <v>118</v>
      </c>
      <c r="E36" s="13" t="s">
        <v>166</v>
      </c>
      <c r="F36" s="13">
        <v>83.3</v>
      </c>
      <c r="G36" s="13"/>
      <c r="H36" s="13">
        <v>7756.62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53">
        <f t="shared" si="0"/>
        <v>0</v>
      </c>
      <c r="AK36" s="13"/>
      <c r="AL36" s="37"/>
      <c r="AM36" s="13"/>
      <c r="AN36" s="13">
        <v>83.3</v>
      </c>
      <c r="AO36" s="43">
        <v>83.3</v>
      </c>
    </row>
    <row r="37" spans="1:41" x14ac:dyDescent="0.3">
      <c r="A37" s="14" t="s">
        <v>119</v>
      </c>
      <c r="B37" s="13" t="s">
        <v>58</v>
      </c>
      <c r="C37" s="19" t="s">
        <v>57</v>
      </c>
      <c r="D37" s="13" t="s">
        <v>46</v>
      </c>
      <c r="E37" s="13" t="s">
        <v>148</v>
      </c>
      <c r="F37" s="13"/>
      <c r="G37" s="13">
        <v>23.8</v>
      </c>
      <c r="H37" s="13">
        <v>7732.82</v>
      </c>
      <c r="I37" s="13">
        <v>23.8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28"/>
      <c r="AJ37" s="53">
        <f t="shared" si="0"/>
        <v>23.8</v>
      </c>
      <c r="AK37" s="13"/>
      <c r="AL37" s="37"/>
      <c r="AM37" s="13"/>
      <c r="AN37" s="13"/>
      <c r="AO37" s="43"/>
    </row>
    <row r="38" spans="1:41" x14ac:dyDescent="0.3">
      <c r="A38" s="14" t="s">
        <v>124</v>
      </c>
      <c r="B38" s="13" t="s">
        <v>99</v>
      </c>
      <c r="C38" s="13" t="s">
        <v>75</v>
      </c>
      <c r="D38" s="13" t="s">
        <v>125</v>
      </c>
      <c r="E38" s="13" t="s">
        <v>148</v>
      </c>
      <c r="F38" s="13"/>
      <c r="G38" s="13">
        <v>44.59</v>
      </c>
      <c r="H38" s="13">
        <v>7688.23</v>
      </c>
      <c r="I38" s="13">
        <v>25.48</v>
      </c>
      <c r="J38" s="13">
        <v>19.11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8"/>
      <c r="AJ38" s="53">
        <f t="shared" si="0"/>
        <v>44.59</v>
      </c>
      <c r="AK38" s="13"/>
      <c r="AL38" s="37"/>
      <c r="AM38" s="13"/>
      <c r="AN38" s="13"/>
      <c r="AO38" s="43"/>
    </row>
    <row r="39" spans="1:41" x14ac:dyDescent="0.3">
      <c r="A39" s="14" t="s">
        <v>126</v>
      </c>
      <c r="B39" s="13" t="s">
        <v>56</v>
      </c>
      <c r="C39" s="13" t="s">
        <v>127</v>
      </c>
      <c r="D39" s="13" t="s">
        <v>128</v>
      </c>
      <c r="E39" s="13" t="s">
        <v>166</v>
      </c>
      <c r="F39" s="13">
        <v>324.29000000000002</v>
      </c>
      <c r="G39" s="13"/>
      <c r="H39" s="13">
        <v>8012.52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28"/>
      <c r="AJ39" s="53">
        <f t="shared" si="0"/>
        <v>0</v>
      </c>
      <c r="AK39" s="13"/>
      <c r="AL39" s="37">
        <v>324.29000000000002</v>
      </c>
      <c r="AM39" s="13"/>
      <c r="AN39" s="13"/>
      <c r="AO39" s="43">
        <v>324.29000000000002</v>
      </c>
    </row>
    <row r="40" spans="1:41" x14ac:dyDescent="0.3">
      <c r="A40" s="14" t="s">
        <v>129</v>
      </c>
      <c r="B40" s="13" t="s">
        <v>58</v>
      </c>
      <c r="C40" s="13" t="s">
        <v>130</v>
      </c>
      <c r="D40" s="13" t="s">
        <v>131</v>
      </c>
      <c r="E40" s="13" t="s">
        <v>146</v>
      </c>
      <c r="F40" s="13"/>
      <c r="G40" s="13">
        <v>180</v>
      </c>
      <c r="H40" s="13">
        <v>7832.52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v>150</v>
      </c>
      <c r="AB40" s="13"/>
      <c r="AC40" s="13"/>
      <c r="AD40" s="13"/>
      <c r="AE40" s="13"/>
      <c r="AF40" s="13"/>
      <c r="AG40" s="13"/>
      <c r="AH40" s="13"/>
      <c r="AI40" s="28">
        <v>30</v>
      </c>
      <c r="AJ40" s="53">
        <f t="shared" si="0"/>
        <v>180</v>
      </c>
      <c r="AK40" s="13"/>
      <c r="AL40" s="37"/>
      <c r="AM40" s="13"/>
      <c r="AN40" s="13"/>
      <c r="AO40" s="43"/>
    </row>
    <row r="41" spans="1:41" x14ac:dyDescent="0.3">
      <c r="A41" s="14" t="s">
        <v>132</v>
      </c>
      <c r="B41" s="13" t="s">
        <v>133</v>
      </c>
      <c r="C41" s="13" t="s">
        <v>134</v>
      </c>
      <c r="D41" s="13" t="s">
        <v>135</v>
      </c>
      <c r="E41" s="13" t="s">
        <v>167</v>
      </c>
      <c r="F41" s="13"/>
      <c r="G41" s="13">
        <v>324.29000000000002</v>
      </c>
      <c r="H41" s="13">
        <v>7508.23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>
        <v>324.29000000000002</v>
      </c>
      <c r="AI41" s="28"/>
      <c r="AJ41" s="53">
        <f t="shared" si="0"/>
        <v>324.29000000000002</v>
      </c>
      <c r="AK41" s="13"/>
      <c r="AL41" s="37"/>
      <c r="AM41" s="13"/>
      <c r="AN41" s="13"/>
      <c r="AO41" s="43"/>
    </row>
    <row r="42" spans="1:41" x14ac:dyDescent="0.3">
      <c r="A42" s="14" t="s">
        <v>136</v>
      </c>
      <c r="B42" s="13" t="s">
        <v>99</v>
      </c>
      <c r="C42" s="13" t="s">
        <v>137</v>
      </c>
      <c r="D42" s="13" t="s">
        <v>138</v>
      </c>
      <c r="E42" s="13" t="s">
        <v>166</v>
      </c>
      <c r="F42" s="13"/>
      <c r="G42" s="13">
        <v>35</v>
      </c>
      <c r="H42" s="13">
        <v>7473.23</v>
      </c>
      <c r="I42" s="13"/>
      <c r="J42" s="13"/>
      <c r="K42" s="13"/>
      <c r="L42" s="13"/>
      <c r="M42" s="13"/>
      <c r="N42" s="13"/>
      <c r="O42" s="13"/>
      <c r="P42" s="13">
        <v>35</v>
      </c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8"/>
      <c r="AJ42" s="53">
        <f t="shared" si="0"/>
        <v>35</v>
      </c>
      <c r="AK42" s="13"/>
      <c r="AL42" s="37"/>
      <c r="AM42" s="13"/>
      <c r="AN42" s="13"/>
      <c r="AO42" s="43"/>
    </row>
    <row r="43" spans="1:41" x14ac:dyDescent="0.3">
      <c r="A43" s="14" t="s">
        <v>139</v>
      </c>
      <c r="B43" s="13" t="s">
        <v>58</v>
      </c>
      <c r="C43" s="13" t="s">
        <v>140</v>
      </c>
      <c r="D43" s="13" t="s">
        <v>141</v>
      </c>
      <c r="E43" s="13" t="s">
        <v>166</v>
      </c>
      <c r="F43" s="13">
        <v>250</v>
      </c>
      <c r="G43" s="13"/>
      <c r="H43" s="13">
        <v>7723.23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28"/>
      <c r="AJ43" s="53">
        <f t="shared" si="0"/>
        <v>0</v>
      </c>
      <c r="AK43" s="13"/>
      <c r="AL43" s="37"/>
      <c r="AM43" s="13">
        <v>250</v>
      </c>
      <c r="AN43" s="13"/>
      <c r="AO43" s="43">
        <v>250</v>
      </c>
    </row>
    <row r="44" spans="1:41" x14ac:dyDescent="0.3">
      <c r="A44" s="14" t="s">
        <v>142</v>
      </c>
      <c r="B44" s="13" t="s">
        <v>58</v>
      </c>
      <c r="C44" s="13" t="s">
        <v>143</v>
      </c>
      <c r="D44" s="13" t="s">
        <v>141</v>
      </c>
      <c r="E44" s="13" t="s">
        <v>168</v>
      </c>
      <c r="F44" s="13"/>
      <c r="G44" s="13">
        <v>618</v>
      </c>
      <c r="H44" s="13">
        <v>7105.23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>
        <v>515</v>
      </c>
      <c r="Z44" s="13"/>
      <c r="AA44" s="13"/>
      <c r="AB44" s="13"/>
      <c r="AC44" s="13"/>
      <c r="AD44" s="13"/>
      <c r="AE44" s="13"/>
      <c r="AF44" s="13"/>
      <c r="AG44" s="13"/>
      <c r="AH44" s="13"/>
      <c r="AI44" s="28">
        <v>103</v>
      </c>
      <c r="AJ44" s="45">
        <f t="shared" si="0"/>
        <v>618</v>
      </c>
      <c r="AK44" s="13"/>
      <c r="AL44" s="37"/>
      <c r="AM44" s="13"/>
      <c r="AN44" s="13"/>
      <c r="AO44" s="43"/>
    </row>
    <row r="45" spans="1:41" x14ac:dyDescent="0.3">
      <c r="A45" s="14" t="s">
        <v>144</v>
      </c>
      <c r="B45" s="13" t="s">
        <v>58</v>
      </c>
      <c r="C45" s="13" t="s">
        <v>107</v>
      </c>
      <c r="D45" s="13" t="s">
        <v>163</v>
      </c>
      <c r="E45" s="13" t="s">
        <v>169</v>
      </c>
      <c r="F45" s="13"/>
      <c r="G45" s="13">
        <v>676.14</v>
      </c>
      <c r="H45" s="20">
        <v>6429.09</v>
      </c>
      <c r="I45" s="13">
        <v>676.14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28"/>
      <c r="AJ45" s="53">
        <f t="shared" si="0"/>
        <v>676.14</v>
      </c>
      <c r="AK45" s="13"/>
      <c r="AL45" s="37"/>
      <c r="AM45" s="13"/>
      <c r="AN45" s="13"/>
      <c r="AO45" s="43"/>
    </row>
    <row r="46" spans="1:41" x14ac:dyDescent="0.3">
      <c r="A46" s="14" t="s">
        <v>149</v>
      </c>
      <c r="B46" s="13" t="s">
        <v>56</v>
      </c>
      <c r="C46" s="13" t="s">
        <v>57</v>
      </c>
      <c r="D46" s="13" t="s">
        <v>46</v>
      </c>
      <c r="E46" s="13" t="s">
        <v>169</v>
      </c>
      <c r="F46" s="13"/>
      <c r="G46" s="13">
        <v>47.2</v>
      </c>
      <c r="H46" s="13">
        <v>6381.89</v>
      </c>
      <c r="I46" s="13">
        <v>47.2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29"/>
      <c r="AJ46" s="53">
        <f t="shared" si="0"/>
        <v>47.2</v>
      </c>
      <c r="AK46" s="13"/>
      <c r="AL46" s="37"/>
      <c r="AM46" s="13"/>
      <c r="AN46" s="13"/>
      <c r="AO46" s="43"/>
    </row>
    <row r="47" spans="1:41" x14ac:dyDescent="0.3">
      <c r="A47" s="14" t="s">
        <v>150</v>
      </c>
      <c r="B47" s="13" t="s">
        <v>151</v>
      </c>
      <c r="C47" s="13" t="s">
        <v>100</v>
      </c>
      <c r="D47" s="13" t="s">
        <v>125</v>
      </c>
      <c r="E47" s="13" t="s">
        <v>169</v>
      </c>
      <c r="F47" s="13"/>
      <c r="G47" s="13">
        <v>52.74</v>
      </c>
      <c r="H47" s="13">
        <v>6329.15</v>
      </c>
      <c r="I47" s="13">
        <v>30.14</v>
      </c>
      <c r="J47" s="13">
        <v>22.6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53">
        <f t="shared" si="0"/>
        <v>52.74</v>
      </c>
      <c r="AK47" s="13"/>
      <c r="AL47" s="37"/>
      <c r="AM47" s="13"/>
      <c r="AN47" s="13"/>
      <c r="AO47" s="43"/>
    </row>
    <row r="48" spans="1:41" x14ac:dyDescent="0.3">
      <c r="A48" s="14" t="s">
        <v>152</v>
      </c>
      <c r="B48" s="13" t="s">
        <v>58</v>
      </c>
      <c r="C48" s="13" t="s">
        <v>153</v>
      </c>
      <c r="D48" s="13" t="s">
        <v>154</v>
      </c>
      <c r="E48" s="13" t="s">
        <v>170</v>
      </c>
      <c r="F48" s="13"/>
      <c r="G48" s="13">
        <v>354</v>
      </c>
      <c r="H48" s="13">
        <v>5975.15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>
        <v>295</v>
      </c>
      <c r="AE48" s="13"/>
      <c r="AF48" s="13"/>
      <c r="AG48" s="13"/>
      <c r="AH48" s="13"/>
      <c r="AI48" s="13">
        <v>59</v>
      </c>
      <c r="AJ48" s="53">
        <f t="shared" si="0"/>
        <v>354</v>
      </c>
      <c r="AK48" s="13"/>
      <c r="AL48" s="37"/>
      <c r="AM48" s="13"/>
      <c r="AN48" s="13"/>
      <c r="AO48" s="43"/>
    </row>
    <row r="49" spans="1:41" x14ac:dyDescent="0.3">
      <c r="A49" s="14" t="s">
        <v>152</v>
      </c>
      <c r="B49" s="13" t="s">
        <v>58</v>
      </c>
      <c r="C49" s="13" t="s">
        <v>107</v>
      </c>
      <c r="D49" s="13" t="s">
        <v>108</v>
      </c>
      <c r="E49" s="13" t="s">
        <v>189</v>
      </c>
      <c r="F49" s="13"/>
      <c r="G49" s="13">
        <v>91.98</v>
      </c>
      <c r="H49" s="13">
        <v>5883.17</v>
      </c>
      <c r="I49" s="13"/>
      <c r="J49" s="13"/>
      <c r="K49" s="13"/>
      <c r="L49" s="13">
        <v>22.49</v>
      </c>
      <c r="M49" s="13"/>
      <c r="N49" s="13"/>
      <c r="O49" s="13"/>
      <c r="P49" s="13"/>
      <c r="Q49" s="13"/>
      <c r="R49" s="13"/>
      <c r="S49" s="13"/>
      <c r="T49" s="13"/>
      <c r="U49" s="13">
        <v>54.16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v>15.33</v>
      </c>
      <c r="AJ49" s="53">
        <f t="shared" si="0"/>
        <v>91.97999999999999</v>
      </c>
      <c r="AK49" s="13"/>
      <c r="AL49" s="37"/>
      <c r="AM49" s="13"/>
      <c r="AN49" s="13"/>
      <c r="AO49" s="43"/>
    </row>
    <row r="50" spans="1:41" x14ac:dyDescent="0.3">
      <c r="A50" s="14" t="s">
        <v>152</v>
      </c>
      <c r="B50" s="13" t="s">
        <v>58</v>
      </c>
      <c r="C50" s="13" t="s">
        <v>59</v>
      </c>
      <c r="D50" s="13" t="s">
        <v>155</v>
      </c>
      <c r="E50" s="13" t="s">
        <v>170</v>
      </c>
      <c r="F50" s="13"/>
      <c r="G50" s="13">
        <v>45</v>
      </c>
      <c r="H50" s="13">
        <v>5838.17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>
        <v>45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53">
        <f t="shared" si="0"/>
        <v>45</v>
      </c>
      <c r="AK50" s="13"/>
      <c r="AL50" s="37"/>
      <c r="AM50" s="13"/>
      <c r="AN50" s="13"/>
      <c r="AO50" s="43"/>
    </row>
    <row r="51" spans="1:41" x14ac:dyDescent="0.3">
      <c r="A51" s="14" t="s">
        <v>152</v>
      </c>
      <c r="B51" s="13" t="s">
        <v>58</v>
      </c>
      <c r="C51" s="13" t="s">
        <v>156</v>
      </c>
      <c r="D51" s="13" t="s">
        <v>30</v>
      </c>
      <c r="E51" s="13" t="s">
        <v>189</v>
      </c>
      <c r="F51" s="13"/>
      <c r="G51" s="13">
        <v>144</v>
      </c>
      <c r="H51" s="20">
        <v>5694.47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>
        <v>144</v>
      </c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53">
        <f t="shared" si="0"/>
        <v>144</v>
      </c>
      <c r="AK51" s="13"/>
      <c r="AL51" s="37"/>
      <c r="AM51" s="13"/>
      <c r="AN51" s="13"/>
      <c r="AO51" s="43"/>
    </row>
    <row r="52" spans="1:41" x14ac:dyDescent="0.3">
      <c r="A52" s="14" t="s">
        <v>157</v>
      </c>
      <c r="B52" s="13" t="s">
        <v>58</v>
      </c>
      <c r="C52" s="13" t="s">
        <v>107</v>
      </c>
      <c r="D52" s="13" t="s">
        <v>158</v>
      </c>
      <c r="E52" s="13" t="s">
        <v>190</v>
      </c>
      <c r="F52" s="13"/>
      <c r="G52" s="13">
        <v>452</v>
      </c>
      <c r="H52" s="13">
        <v>5242.17</v>
      </c>
      <c r="I52" s="13">
        <v>452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53">
        <f t="shared" si="0"/>
        <v>452</v>
      </c>
      <c r="AK52" s="13"/>
      <c r="AL52" s="37"/>
      <c r="AM52" s="13"/>
      <c r="AN52" s="13"/>
      <c r="AO52" s="43"/>
    </row>
    <row r="53" spans="1:41" x14ac:dyDescent="0.3">
      <c r="A53" s="14" t="s">
        <v>157</v>
      </c>
      <c r="B53" s="13" t="s">
        <v>56</v>
      </c>
      <c r="C53" s="13" t="s">
        <v>159</v>
      </c>
      <c r="D53" s="13" t="s">
        <v>160</v>
      </c>
      <c r="E53" s="13" t="s">
        <v>192</v>
      </c>
      <c r="F53" s="13"/>
      <c r="G53" s="108">
        <v>9.9</v>
      </c>
      <c r="H53" s="13">
        <v>5232.2700000000004</v>
      </c>
      <c r="I53" s="13"/>
      <c r="J53" s="13"/>
      <c r="K53" s="13"/>
      <c r="L53" s="13"/>
      <c r="M53" s="13">
        <v>9.9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53">
        <f t="shared" si="0"/>
        <v>9.9</v>
      </c>
      <c r="AK53" s="13"/>
      <c r="AL53" s="37"/>
      <c r="AM53" s="13"/>
      <c r="AN53" s="13"/>
      <c r="AO53" s="43"/>
    </row>
    <row r="54" spans="1:41" x14ac:dyDescent="0.3">
      <c r="A54" s="14" t="s">
        <v>161</v>
      </c>
      <c r="B54" s="13" t="s">
        <v>58</v>
      </c>
      <c r="C54" s="13" t="s">
        <v>57</v>
      </c>
      <c r="D54" s="13" t="s">
        <v>46</v>
      </c>
      <c r="E54" s="13" t="s">
        <v>190</v>
      </c>
      <c r="F54" s="13"/>
      <c r="G54" s="13">
        <v>48</v>
      </c>
      <c r="H54" s="13">
        <v>5184.2700000000004</v>
      </c>
      <c r="I54" s="13">
        <v>48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53">
        <f t="shared" si="0"/>
        <v>48</v>
      </c>
      <c r="AK54" s="13"/>
      <c r="AL54" s="37"/>
      <c r="AM54" s="13"/>
      <c r="AN54" s="13"/>
      <c r="AO54" s="43"/>
    </row>
    <row r="55" spans="1:41" x14ac:dyDescent="0.3">
      <c r="A55" s="14" t="s">
        <v>162</v>
      </c>
      <c r="B55" s="13" t="s">
        <v>56</v>
      </c>
      <c r="C55" s="13" t="s">
        <v>107</v>
      </c>
      <c r="D55" s="13" t="s">
        <v>164</v>
      </c>
      <c r="E55" s="13" t="s">
        <v>190</v>
      </c>
      <c r="F55" s="13"/>
      <c r="G55" s="13">
        <v>558.08000000000004</v>
      </c>
      <c r="H55" s="20">
        <v>4626.1899999999996</v>
      </c>
      <c r="I55" s="13">
        <v>558.08000000000004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53">
        <f t="shared" si="0"/>
        <v>558.08000000000004</v>
      </c>
      <c r="AK55" s="13"/>
      <c r="AL55" s="37"/>
      <c r="AM55" s="13"/>
      <c r="AN55" s="13"/>
      <c r="AO55" s="43"/>
    </row>
    <row r="56" spans="1:41" x14ac:dyDescent="0.3">
      <c r="A56" s="14" t="s">
        <v>171</v>
      </c>
      <c r="B56" s="13" t="s">
        <v>151</v>
      </c>
      <c r="C56" s="13" t="s">
        <v>100</v>
      </c>
      <c r="D56" s="13" t="s">
        <v>125</v>
      </c>
      <c r="E56" s="13" t="s">
        <v>190</v>
      </c>
      <c r="F56" s="13"/>
      <c r="G56" s="13">
        <v>46.62</v>
      </c>
      <c r="H56" s="13">
        <v>4579.57</v>
      </c>
      <c r="I56" s="13">
        <v>26.64</v>
      </c>
      <c r="J56" s="13">
        <v>19.98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53">
        <f t="shared" si="0"/>
        <v>46.620000000000005</v>
      </c>
      <c r="AK56" s="13"/>
      <c r="AL56" s="37"/>
      <c r="AM56" s="13"/>
      <c r="AN56" s="13"/>
      <c r="AO56" s="43"/>
    </row>
    <row r="57" spans="1:41" x14ac:dyDescent="0.3">
      <c r="A57" s="14" t="s">
        <v>172</v>
      </c>
      <c r="B57" s="13" t="s">
        <v>56</v>
      </c>
      <c r="C57" s="13" t="s">
        <v>57</v>
      </c>
      <c r="D57" s="13" t="s">
        <v>46</v>
      </c>
      <c r="E57" s="13" t="s">
        <v>190</v>
      </c>
      <c r="F57" s="13"/>
      <c r="G57" s="13">
        <v>81.400000000000006</v>
      </c>
      <c r="H57" s="13">
        <v>4498.17</v>
      </c>
      <c r="I57" s="13">
        <v>81.400000000000006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53">
        <f t="shared" si="0"/>
        <v>81.400000000000006</v>
      </c>
      <c r="AK57" s="13"/>
      <c r="AL57" s="37"/>
      <c r="AM57" s="13"/>
      <c r="AN57" s="13"/>
      <c r="AO57" s="43"/>
    </row>
    <row r="58" spans="1:41" x14ac:dyDescent="0.3">
      <c r="A58" s="14" t="s">
        <v>173</v>
      </c>
      <c r="B58" s="13" t="s">
        <v>56</v>
      </c>
      <c r="C58" s="13" t="s">
        <v>140</v>
      </c>
      <c r="D58" s="13" t="s">
        <v>174</v>
      </c>
      <c r="E58" s="13" t="s">
        <v>192</v>
      </c>
      <c r="F58" s="108">
        <v>250</v>
      </c>
      <c r="G58" s="13"/>
      <c r="H58" s="13">
        <v>4748.17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53">
        <f t="shared" si="0"/>
        <v>0</v>
      </c>
      <c r="AK58" s="13"/>
      <c r="AL58" s="37"/>
      <c r="AM58" s="13">
        <v>250</v>
      </c>
      <c r="AN58" s="13"/>
      <c r="AO58" s="43">
        <v>250</v>
      </c>
    </row>
    <row r="59" spans="1:41" x14ac:dyDescent="0.3">
      <c r="A59" s="14" t="s">
        <v>175</v>
      </c>
      <c r="B59" s="13" t="s">
        <v>56</v>
      </c>
      <c r="C59" s="13" t="s">
        <v>107</v>
      </c>
      <c r="D59" s="13" t="s">
        <v>180</v>
      </c>
      <c r="E59" s="13" t="s">
        <v>191</v>
      </c>
      <c r="F59" s="13"/>
      <c r="G59" s="13">
        <v>41.99</v>
      </c>
      <c r="H59" s="13">
        <v>4706.18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>
        <v>34.99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v>7</v>
      </c>
      <c r="AJ59" s="53">
        <f t="shared" si="0"/>
        <v>41.99</v>
      </c>
      <c r="AK59" s="13"/>
      <c r="AL59" s="37"/>
      <c r="AM59" s="13"/>
      <c r="AN59" s="13"/>
      <c r="AO59" s="43"/>
    </row>
    <row r="60" spans="1:41" x14ac:dyDescent="0.3">
      <c r="A60" s="14" t="s">
        <v>175</v>
      </c>
      <c r="B60" s="13" t="s">
        <v>56</v>
      </c>
      <c r="C60" s="13" t="s">
        <v>159</v>
      </c>
      <c r="D60" s="13" t="s">
        <v>176</v>
      </c>
      <c r="E60" s="13" t="s">
        <v>191</v>
      </c>
      <c r="F60" s="13"/>
      <c r="G60" s="13">
        <v>50.54</v>
      </c>
      <c r="H60" s="13">
        <v>4655.6400000000003</v>
      </c>
      <c r="I60" s="13"/>
      <c r="J60" s="13"/>
      <c r="K60" s="13"/>
      <c r="L60" s="13"/>
      <c r="M60" s="13">
        <v>50.54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53">
        <f t="shared" si="0"/>
        <v>50.54</v>
      </c>
      <c r="AK60" s="13"/>
      <c r="AL60" s="37"/>
      <c r="AM60" s="13"/>
      <c r="AN60" s="13"/>
      <c r="AO60" s="43"/>
    </row>
    <row r="61" spans="1:41" x14ac:dyDescent="0.3">
      <c r="A61" s="14" t="s">
        <v>175</v>
      </c>
      <c r="B61" s="13" t="s">
        <v>56</v>
      </c>
      <c r="C61" s="13" t="s">
        <v>178</v>
      </c>
      <c r="D61" s="13" t="s">
        <v>177</v>
      </c>
      <c r="E61" s="13"/>
      <c r="F61" s="13"/>
      <c r="G61" s="108">
        <v>250</v>
      </c>
      <c r="H61" s="13">
        <v>4405.6400000000003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>
        <v>250</v>
      </c>
      <c r="AH61" s="13"/>
      <c r="AI61" s="13"/>
      <c r="AJ61" s="53">
        <f t="shared" si="0"/>
        <v>250</v>
      </c>
      <c r="AK61" s="13"/>
      <c r="AL61" s="37"/>
      <c r="AM61" s="13"/>
      <c r="AN61" s="13"/>
      <c r="AO61" s="43"/>
    </row>
    <row r="62" spans="1:41" x14ac:dyDescent="0.3">
      <c r="A62" s="14" t="s">
        <v>181</v>
      </c>
      <c r="B62" s="13" t="s">
        <v>56</v>
      </c>
      <c r="C62" s="13" t="s">
        <v>182</v>
      </c>
      <c r="D62" s="13" t="s">
        <v>183</v>
      </c>
      <c r="E62" s="13"/>
      <c r="F62" s="108">
        <v>587.49</v>
      </c>
      <c r="G62" s="13"/>
      <c r="H62" s="13">
        <v>4993.13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53">
        <f t="shared" si="0"/>
        <v>0</v>
      </c>
      <c r="AK62" s="13"/>
      <c r="AL62" s="37"/>
      <c r="AM62" s="13"/>
      <c r="AN62" s="13">
        <v>587.49</v>
      </c>
      <c r="AO62" s="43">
        <v>587.49</v>
      </c>
    </row>
    <row r="63" spans="1:41" x14ac:dyDescent="0.3">
      <c r="A63" s="14" t="s">
        <v>184</v>
      </c>
      <c r="B63" s="13" t="s">
        <v>151</v>
      </c>
      <c r="C63" s="13" t="s">
        <v>186</v>
      </c>
      <c r="D63" s="13" t="s">
        <v>185</v>
      </c>
      <c r="E63" s="13"/>
      <c r="F63" s="13"/>
      <c r="G63" s="108">
        <v>4.25</v>
      </c>
      <c r="H63" s="13">
        <v>4988.88</v>
      </c>
      <c r="I63" s="13"/>
      <c r="J63" s="13"/>
      <c r="K63" s="13"/>
      <c r="L63" s="13"/>
      <c r="M63" s="13"/>
      <c r="N63" s="13">
        <v>4.25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53">
        <f t="shared" si="0"/>
        <v>4.25</v>
      </c>
      <c r="AK63" s="13"/>
      <c r="AL63" s="37"/>
      <c r="AM63" s="13"/>
      <c r="AN63" s="13"/>
      <c r="AO63" s="43"/>
    </row>
    <row r="64" spans="1:41" x14ac:dyDescent="0.3">
      <c r="A64" s="14" t="s">
        <v>188</v>
      </c>
      <c r="B64" s="13" t="s">
        <v>56</v>
      </c>
      <c r="C64" s="13" t="s">
        <v>107</v>
      </c>
      <c r="D64" s="13" t="s">
        <v>116</v>
      </c>
      <c r="E64" s="13"/>
      <c r="F64" s="13"/>
      <c r="G64" s="108">
        <v>609.88</v>
      </c>
      <c r="H64" s="13">
        <v>4379</v>
      </c>
      <c r="I64" s="13">
        <v>609.88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53">
        <f t="shared" si="0"/>
        <v>609.88</v>
      </c>
      <c r="AK64" s="13"/>
      <c r="AL64" s="37"/>
      <c r="AM64" s="13"/>
      <c r="AN64" s="13"/>
      <c r="AO64" s="43"/>
    </row>
    <row r="65" spans="1:41" x14ac:dyDescent="0.3">
      <c r="A65" s="1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53">
        <f t="shared" si="0"/>
        <v>0</v>
      </c>
      <c r="AK65" s="13"/>
      <c r="AL65" s="37"/>
      <c r="AM65" s="13"/>
      <c r="AN65" s="13"/>
      <c r="AO65" s="43"/>
    </row>
    <row r="66" spans="1:41" x14ac:dyDescent="0.3">
      <c r="A66" s="14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53">
        <f t="shared" si="0"/>
        <v>0</v>
      </c>
      <c r="AK66" s="13"/>
      <c r="AL66" s="37"/>
      <c r="AM66" s="13"/>
      <c r="AN66" s="13"/>
      <c r="AO66" s="43"/>
    </row>
    <row r="67" spans="1:41" x14ac:dyDescent="0.3">
      <c r="A67" s="20" t="s">
        <v>40</v>
      </c>
      <c r="B67" s="13"/>
      <c r="C67" s="13"/>
      <c r="D67" s="13"/>
      <c r="E67" s="13"/>
      <c r="F67" s="13">
        <f>SUM(F8:F66)</f>
        <v>8939.3799999999992</v>
      </c>
      <c r="G67" s="13">
        <f>SUM(G8:G66)</f>
        <v>8465.3299999999981</v>
      </c>
      <c r="H67" s="13"/>
      <c r="I67" s="20">
        <f>SUM(I8:I66)</f>
        <v>4481.9299999999994</v>
      </c>
      <c r="J67" s="20">
        <f t="shared" ref="J67:AI67" si="1">SUM(J8:J66)</f>
        <v>100.4</v>
      </c>
      <c r="K67" s="20">
        <f t="shared" si="1"/>
        <v>0</v>
      </c>
      <c r="L67" s="20">
        <f t="shared" si="1"/>
        <v>90.61999999999999</v>
      </c>
      <c r="M67" s="20">
        <f t="shared" si="1"/>
        <v>294.89000000000004</v>
      </c>
      <c r="N67" s="20">
        <f t="shared" si="1"/>
        <v>4.25</v>
      </c>
      <c r="O67" s="50">
        <f t="shared" si="1"/>
        <v>180</v>
      </c>
      <c r="P67" s="19">
        <f t="shared" si="1"/>
        <v>35</v>
      </c>
      <c r="Q67" s="20">
        <f t="shared" si="1"/>
        <v>166.6</v>
      </c>
      <c r="R67" s="13"/>
      <c r="S67" s="20">
        <f t="shared" si="1"/>
        <v>90</v>
      </c>
      <c r="T67" s="20">
        <f t="shared" si="1"/>
        <v>231.1</v>
      </c>
      <c r="U67" s="13">
        <f t="shared" si="1"/>
        <v>54.16</v>
      </c>
      <c r="V67" s="20">
        <f t="shared" si="1"/>
        <v>200.74</v>
      </c>
      <c r="W67" s="20">
        <f t="shared" si="1"/>
        <v>144</v>
      </c>
      <c r="X67" s="20">
        <f t="shared" si="1"/>
        <v>43.85</v>
      </c>
      <c r="Y67" s="20">
        <f t="shared" si="1"/>
        <v>815</v>
      </c>
      <c r="Z67" s="20">
        <f t="shared" si="1"/>
        <v>0</v>
      </c>
      <c r="AA67" s="20">
        <f t="shared" si="1"/>
        <v>150</v>
      </c>
      <c r="AB67" s="20">
        <f t="shared" si="1"/>
        <v>100</v>
      </c>
      <c r="AC67" s="13"/>
      <c r="AD67" s="13">
        <f t="shared" si="1"/>
        <v>295</v>
      </c>
      <c r="AE67" s="13">
        <f t="shared" si="1"/>
        <v>45.99</v>
      </c>
      <c r="AF67" s="13">
        <f t="shared" si="1"/>
        <v>0</v>
      </c>
      <c r="AG67" s="13">
        <f t="shared" si="1"/>
        <v>250</v>
      </c>
      <c r="AH67" s="13">
        <f t="shared" si="1"/>
        <v>324.29000000000002</v>
      </c>
      <c r="AI67" s="50">
        <f t="shared" si="1"/>
        <v>367.51</v>
      </c>
      <c r="AJ67" s="43">
        <f>SUM(AJ8:AJ66)</f>
        <v>8465.3299999999981</v>
      </c>
      <c r="AK67" s="13">
        <f>SUM(AK10:AK66)</f>
        <v>6600</v>
      </c>
      <c r="AL67" s="37">
        <f t="shared" ref="AL67:AO67" si="2">SUM(AL10:AL66)</f>
        <v>1168.5899999999999</v>
      </c>
      <c r="AM67" s="13">
        <f t="shared" si="2"/>
        <v>500</v>
      </c>
      <c r="AN67" s="13">
        <f t="shared" si="2"/>
        <v>670.79</v>
      </c>
      <c r="AO67" s="43">
        <f t="shared" si="2"/>
        <v>8939.3799999999992</v>
      </c>
    </row>
    <row r="68" spans="1:41" x14ac:dyDescent="0.3">
      <c r="A68" s="46" t="s">
        <v>35</v>
      </c>
      <c r="B68" s="43"/>
      <c r="C68" s="43"/>
      <c r="D68" s="43"/>
      <c r="E68" s="43"/>
      <c r="F68" s="43"/>
      <c r="G68" s="43"/>
      <c r="H68" s="46"/>
      <c r="I68" s="43">
        <f t="shared" ref="I68:AE68" si="3">I7-I67</f>
        <v>-381.92999999999938</v>
      </c>
      <c r="J68" s="43">
        <f t="shared" si="3"/>
        <v>22.599999999999994</v>
      </c>
      <c r="K68" s="43">
        <f t="shared" si="3"/>
        <v>60</v>
      </c>
      <c r="L68" s="43">
        <f t="shared" si="3"/>
        <v>-0.61999999999999034</v>
      </c>
      <c r="M68" s="43">
        <f t="shared" si="3"/>
        <v>-209.89000000000004</v>
      </c>
      <c r="N68" s="43">
        <f t="shared" si="3"/>
        <v>-4.25</v>
      </c>
      <c r="O68" s="43">
        <f t="shared" si="3"/>
        <v>20</v>
      </c>
      <c r="P68" s="43">
        <f t="shared" si="3"/>
        <v>0</v>
      </c>
      <c r="Q68" s="43">
        <f t="shared" si="3"/>
        <v>-66.599999999999994</v>
      </c>
      <c r="R68" s="43">
        <f t="shared" si="3"/>
        <v>100</v>
      </c>
      <c r="S68" s="43">
        <f t="shared" si="3"/>
        <v>210</v>
      </c>
      <c r="T68" s="43">
        <f t="shared" si="3"/>
        <v>-1.0999999999999943</v>
      </c>
      <c r="U68" s="43">
        <f t="shared" si="3"/>
        <v>-34.159999999999997</v>
      </c>
      <c r="V68" s="43">
        <f t="shared" si="3"/>
        <v>-35.740000000000009</v>
      </c>
      <c r="W68" s="43">
        <f t="shared" si="3"/>
        <v>36</v>
      </c>
      <c r="X68" s="43">
        <f t="shared" si="3"/>
        <v>36.15</v>
      </c>
      <c r="Y68" s="43">
        <f t="shared" si="3"/>
        <v>-495</v>
      </c>
      <c r="Z68" s="43">
        <f t="shared" si="3"/>
        <v>0</v>
      </c>
      <c r="AA68" s="43">
        <f t="shared" si="3"/>
        <v>-150</v>
      </c>
      <c r="AB68" s="43">
        <f t="shared" si="3"/>
        <v>20</v>
      </c>
      <c r="AC68" s="43">
        <f t="shared" si="3"/>
        <v>250</v>
      </c>
      <c r="AD68" s="43">
        <f>AD7-AD67</f>
        <v>-295</v>
      </c>
      <c r="AE68" s="43">
        <f t="shared" si="3"/>
        <v>-45.99</v>
      </c>
      <c r="AF68" s="43">
        <f>AF7-AF67</f>
        <v>150</v>
      </c>
      <c r="AG68" s="43"/>
      <c r="AH68" s="43"/>
      <c r="AI68" s="43"/>
      <c r="AJ68" s="43">
        <f>AJ7-AJ67</f>
        <v>-1757.3299999999981</v>
      </c>
      <c r="AK68" s="43">
        <f>AK7-AK67</f>
        <v>0</v>
      </c>
      <c r="AL68" s="48">
        <f>AL67-AL7</f>
        <v>1026.5899999999999</v>
      </c>
      <c r="AM68" s="43">
        <v>250</v>
      </c>
      <c r="AN68" s="43">
        <f>AN67-AN7</f>
        <v>670.79</v>
      </c>
      <c r="AO68" s="43">
        <f>AO67-AO7</f>
        <v>2197.3799999999992</v>
      </c>
    </row>
    <row r="70" spans="1:41" x14ac:dyDescent="0.3">
      <c r="A70" s="13"/>
      <c r="B70" s="13"/>
      <c r="C70" s="13"/>
      <c r="D70" s="13"/>
      <c r="E70" s="13"/>
      <c r="F70" s="13"/>
      <c r="G70" s="13"/>
    </row>
    <row r="71" spans="1:41" x14ac:dyDescent="0.3">
      <c r="A71" s="58"/>
      <c r="B71" s="28"/>
      <c r="C71" s="61"/>
      <c r="D71" s="65"/>
      <c r="E71" s="80" t="s">
        <v>39</v>
      </c>
      <c r="F71" s="81"/>
      <c r="G71" s="82"/>
      <c r="H71" s="16"/>
      <c r="I71" s="41"/>
    </row>
    <row r="72" spans="1:41" x14ac:dyDescent="0.3">
      <c r="A72" s="28"/>
      <c r="B72" s="28"/>
      <c r="C72" s="62"/>
      <c r="D72" s="66"/>
      <c r="E72" s="83"/>
      <c r="F72" s="84"/>
      <c r="G72" s="85"/>
      <c r="H72" s="17"/>
      <c r="I72" s="41"/>
    </row>
    <row r="73" spans="1:41" ht="18" x14ac:dyDescent="0.35">
      <c r="A73" s="59"/>
      <c r="B73" s="28"/>
      <c r="C73" s="63"/>
      <c r="D73" s="65"/>
      <c r="E73" s="73" t="s">
        <v>9</v>
      </c>
      <c r="F73" s="74"/>
      <c r="G73" s="77">
        <v>4379</v>
      </c>
      <c r="H73" s="17"/>
      <c r="I73" s="41"/>
    </row>
    <row r="74" spans="1:41" x14ac:dyDescent="0.3">
      <c r="A74" s="28"/>
      <c r="B74" s="28"/>
      <c r="C74" s="62"/>
      <c r="D74" s="66"/>
      <c r="E74" s="83"/>
      <c r="F74" s="84"/>
      <c r="G74" s="78"/>
      <c r="H74" s="17"/>
      <c r="I74" s="41"/>
    </row>
    <row r="75" spans="1:41" ht="18" x14ac:dyDescent="0.35">
      <c r="A75" s="60"/>
      <c r="B75" s="28"/>
      <c r="C75" s="64"/>
      <c r="D75" s="65"/>
      <c r="E75" s="86" t="s">
        <v>21</v>
      </c>
      <c r="F75" s="87"/>
      <c r="G75" s="88"/>
      <c r="H75" s="18"/>
      <c r="I75" s="41"/>
    </row>
    <row r="76" spans="1:41" x14ac:dyDescent="0.3">
      <c r="A76" s="57"/>
      <c r="B76" s="28"/>
      <c r="C76" s="64"/>
      <c r="D76" s="65"/>
      <c r="E76" s="89" t="s">
        <v>22</v>
      </c>
      <c r="F76" s="90"/>
      <c r="G76" s="91">
        <v>1338.2</v>
      </c>
      <c r="H76" s="52"/>
      <c r="I76" s="41"/>
    </row>
    <row r="77" spans="1:41" x14ac:dyDescent="0.3">
      <c r="A77" s="28"/>
      <c r="B77" s="28"/>
      <c r="C77" s="62"/>
      <c r="D77" s="65"/>
      <c r="E77" s="89" t="s">
        <v>23</v>
      </c>
      <c r="F77" s="90"/>
      <c r="G77" s="91">
        <v>0</v>
      </c>
      <c r="I77" s="41"/>
      <c r="J77" s="18"/>
    </row>
    <row r="78" spans="1:41" x14ac:dyDescent="0.3">
      <c r="A78" s="59"/>
      <c r="B78" s="28"/>
      <c r="C78" s="64"/>
      <c r="D78" s="66"/>
      <c r="E78" s="89" t="s">
        <v>43</v>
      </c>
      <c r="F78" s="92"/>
      <c r="G78" s="91">
        <v>127.06</v>
      </c>
      <c r="H78" s="40"/>
      <c r="I78" s="41"/>
    </row>
    <row r="79" spans="1:41" x14ac:dyDescent="0.3">
      <c r="A79" s="59"/>
      <c r="B79" s="28"/>
      <c r="C79" s="64"/>
      <c r="D79" s="66"/>
      <c r="E79" s="89" t="s">
        <v>51</v>
      </c>
      <c r="F79" s="92"/>
      <c r="G79" s="91">
        <v>100</v>
      </c>
      <c r="H79" s="40"/>
      <c r="I79" s="41"/>
    </row>
    <row r="80" spans="1:41" ht="18" x14ac:dyDescent="0.35">
      <c r="A80" s="60"/>
      <c r="B80" s="28"/>
      <c r="C80" s="64"/>
      <c r="D80" s="65"/>
      <c r="E80" s="86" t="s">
        <v>53</v>
      </c>
      <c r="F80" s="93"/>
      <c r="G80" s="94">
        <f>SUM(G76:G79)</f>
        <v>1565.26</v>
      </c>
      <c r="H80" s="51"/>
      <c r="I80" s="41"/>
    </row>
    <row r="81" spans="1:9" x14ac:dyDescent="0.3">
      <c r="A81" s="59"/>
      <c r="B81" s="28"/>
      <c r="C81" s="62"/>
      <c r="D81" s="66"/>
      <c r="E81" s="75"/>
      <c r="F81" s="76"/>
      <c r="G81" s="79"/>
      <c r="H81" s="51"/>
      <c r="I81" s="41"/>
    </row>
    <row r="82" spans="1:9" ht="24.6" x14ac:dyDescent="0.3">
      <c r="A82" s="59"/>
      <c r="B82" s="28"/>
      <c r="C82" s="64"/>
      <c r="D82" s="95"/>
      <c r="E82" s="99" t="s">
        <v>48</v>
      </c>
      <c r="F82" s="100"/>
      <c r="G82" s="101">
        <f>G73-G80-G81</f>
        <v>2813.74</v>
      </c>
      <c r="H82" s="51"/>
      <c r="I82" s="41"/>
    </row>
    <row r="83" spans="1:9" x14ac:dyDescent="0.3">
      <c r="A83" s="28"/>
      <c r="B83" s="28"/>
      <c r="C83" s="62"/>
      <c r="D83" s="95"/>
      <c r="E83" s="104"/>
      <c r="F83" s="102"/>
      <c r="G83" s="103"/>
      <c r="H83" s="51"/>
      <c r="I83" s="41"/>
    </row>
    <row r="84" spans="1:9" ht="18" x14ac:dyDescent="0.35">
      <c r="A84" s="67"/>
      <c r="B84" s="68"/>
      <c r="C84" s="69"/>
      <c r="D84" s="70"/>
      <c r="E84" s="96" t="s">
        <v>9</v>
      </c>
      <c r="F84" s="97"/>
      <c r="G84" s="98">
        <f>SUM(G80+G81+G82)</f>
        <v>4379</v>
      </c>
      <c r="H84" s="17"/>
      <c r="I84" s="41"/>
    </row>
    <row r="85" spans="1:9" x14ac:dyDescent="0.3">
      <c r="A85" s="13"/>
      <c r="B85" s="13"/>
      <c r="C85" s="13"/>
      <c r="D85" s="65"/>
      <c r="E85" s="13"/>
      <c r="F85" s="71"/>
      <c r="G85" s="72"/>
      <c r="H85" s="17"/>
      <c r="I85" s="41"/>
    </row>
    <row r="86" spans="1:9" x14ac:dyDescent="0.3">
      <c r="A86" s="13"/>
      <c r="B86" s="13"/>
      <c r="C86" s="13"/>
      <c r="D86" s="13"/>
      <c r="E86" s="13"/>
      <c r="F86" s="13"/>
      <c r="G86" s="13"/>
    </row>
    <row r="87" spans="1:9" x14ac:dyDescent="0.3">
      <c r="A87" s="13"/>
      <c r="B87" s="13"/>
      <c r="C87" s="13"/>
      <c r="D87" s="13"/>
      <c r="E87" s="13"/>
      <c r="F87" s="13"/>
      <c r="G87" s="13"/>
    </row>
    <row r="88" spans="1:9" x14ac:dyDescent="0.3">
      <c r="A88" s="13"/>
      <c r="B88" s="13"/>
      <c r="C88" s="13"/>
      <c r="D88" s="13"/>
      <c r="E88" s="13"/>
      <c r="F88" s="13"/>
      <c r="G88" s="13"/>
    </row>
  </sheetData>
  <phoneticPr fontId="4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2023-02-13T13:02:48Z</cp:lastPrinted>
  <dcterms:created xsi:type="dcterms:W3CDTF">2022-05-23T14:36:55Z</dcterms:created>
  <dcterms:modified xsi:type="dcterms:W3CDTF">2025-04-07T15:10:21Z</dcterms:modified>
</cp:coreProperties>
</file>