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nt\Documents\Audit\Audit 2023\"/>
    </mc:Choice>
  </mc:AlternateContent>
  <xr:revisionPtr revIDLastSave="0" documentId="13_ncr:1_{35B40905-5D0C-48DD-8FE2-8584B665E242}" xr6:coauthVersionLast="47" xr6:coauthVersionMax="47" xr10:uidLastSave="{00000000-0000-0000-0000-000000000000}"/>
  <bookViews>
    <workbookView xWindow="-108" yWindow="-108" windowWidth="23256" windowHeight="12456" xr2:uid="{793B0F91-3506-48C6-9B18-B250CF899A06}"/>
  </bookViews>
  <sheets>
    <sheet name="Financial Stat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AE44" i="1"/>
  <c r="M44" i="1"/>
  <c r="M45" i="1" s="1"/>
  <c r="L44" i="1"/>
  <c r="L45" i="1" s="1"/>
  <c r="K44" i="1"/>
  <c r="J44" i="1"/>
  <c r="AF44" i="1"/>
  <c r="C63" i="1"/>
  <c r="C55" i="1"/>
  <c r="C56" i="1" s="1"/>
  <c r="AF7" i="1"/>
  <c r="AD45" i="1"/>
  <c r="AA45" i="1"/>
  <c r="X45" i="1"/>
  <c r="U45" i="1"/>
  <c r="S45" i="1"/>
  <c r="R45" i="1"/>
  <c r="P45" i="1"/>
  <c r="J45" i="1"/>
  <c r="AK44" i="1"/>
  <c r="AK45" i="1" s="1"/>
  <c r="AJ44" i="1"/>
  <c r="AJ45" i="1" s="1"/>
  <c r="AH44" i="1"/>
  <c r="AH45" i="1" s="1"/>
  <c r="AG44" i="1"/>
  <c r="AG45" i="1" s="1"/>
  <c r="K45" i="1"/>
  <c r="AB44" i="1"/>
  <c r="AB45" i="1" s="1"/>
  <c r="Z44" i="1"/>
  <c r="Z45" i="1" s="1"/>
  <c r="Y44" i="1"/>
  <c r="Y45" i="1" s="1"/>
  <c r="W44" i="1"/>
  <c r="W45" i="1" s="1"/>
  <c r="V44" i="1"/>
  <c r="V45" i="1" s="1"/>
  <c r="T44" i="1"/>
  <c r="T45" i="1" s="1"/>
  <c r="Q44" i="1"/>
  <c r="Q45" i="1" s="1"/>
  <c r="O44" i="1"/>
  <c r="O45" i="1" s="1"/>
  <c r="N44" i="1"/>
  <c r="N45" i="1" s="1"/>
  <c r="C65" i="1" l="1"/>
</calcChain>
</file>

<file path=xl/sharedStrings.xml><?xml version="1.0" encoding="utf-8"?>
<sst xmlns="http://schemas.openxmlformats.org/spreadsheetml/2006/main" count="219" uniqueCount="191">
  <si>
    <t xml:space="preserve">Pauntley Parish Council. </t>
  </si>
  <si>
    <t>Transaction details.</t>
  </si>
  <si>
    <t>Expenditure.</t>
  </si>
  <si>
    <t>Receipts.</t>
  </si>
  <si>
    <t xml:space="preserve">Date </t>
  </si>
  <si>
    <t>Transaction ID</t>
  </si>
  <si>
    <t>Supplier/Customer ID</t>
  </si>
  <si>
    <t>Description</t>
  </si>
  <si>
    <t>Approving Minute</t>
  </si>
  <si>
    <t xml:space="preserve">File ref. </t>
  </si>
  <si>
    <t>Payments</t>
  </si>
  <si>
    <t>Balance</t>
  </si>
  <si>
    <t>Pension contr'</t>
  </si>
  <si>
    <t>Training</t>
  </si>
  <si>
    <t>Insurance</t>
  </si>
  <si>
    <t>Website</t>
  </si>
  <si>
    <t>Community HB</t>
  </si>
  <si>
    <t>S.137</t>
  </si>
  <si>
    <t>VAT</t>
  </si>
  <si>
    <t>Total exp'</t>
  </si>
  <si>
    <t>Precept</t>
  </si>
  <si>
    <t xml:space="preserve">VAT refund </t>
  </si>
  <si>
    <t>Donations</t>
  </si>
  <si>
    <t xml:space="preserve">Other </t>
  </si>
  <si>
    <t>Total Inc'</t>
  </si>
  <si>
    <t>Cashbook 2022-23</t>
  </si>
  <si>
    <t>BBF</t>
  </si>
  <si>
    <t>PPC/Q1/001</t>
  </si>
  <si>
    <t>PPC/Q1/002</t>
  </si>
  <si>
    <t>PPC/Q1/003</t>
  </si>
  <si>
    <t>PPC/Q1/004</t>
  </si>
  <si>
    <t>PPC/Q1/005</t>
  </si>
  <si>
    <t>PPC/Q1/006</t>
  </si>
  <si>
    <t>PPC/Q1/007</t>
  </si>
  <si>
    <t>PPC/Q1/008</t>
  </si>
  <si>
    <t>22/23-01</t>
  </si>
  <si>
    <t>22/23-02</t>
  </si>
  <si>
    <t>22/23-03</t>
  </si>
  <si>
    <t>22/23-04</t>
  </si>
  <si>
    <t>22/23-05</t>
  </si>
  <si>
    <t>22/23-06</t>
  </si>
  <si>
    <t>22/23-07</t>
  </si>
  <si>
    <t>22/23-08</t>
  </si>
  <si>
    <t>GAPTC</t>
  </si>
  <si>
    <t>yearly subscription</t>
  </si>
  <si>
    <t xml:space="preserve">Clerk </t>
  </si>
  <si>
    <t>Quoakle</t>
  </si>
  <si>
    <t>Website sub'</t>
  </si>
  <si>
    <t>PPC</t>
  </si>
  <si>
    <t>Village hall hire</t>
  </si>
  <si>
    <t>FODDC</t>
  </si>
  <si>
    <t>Clerk Expenses</t>
  </si>
  <si>
    <t>Maint' sub'</t>
  </si>
  <si>
    <t xml:space="preserve">TP Jones </t>
  </si>
  <si>
    <t>Payroll fees</t>
  </si>
  <si>
    <t>PPC/Q1/009</t>
  </si>
  <si>
    <t>PPC/Q1/010</t>
  </si>
  <si>
    <t>PPC/Q1/011</t>
  </si>
  <si>
    <t>PPC/Q1/012</t>
  </si>
  <si>
    <t>PPC/Q1/013</t>
  </si>
  <si>
    <t>Parish Clerk</t>
  </si>
  <si>
    <t>Community first</t>
  </si>
  <si>
    <t>HMRC</t>
  </si>
  <si>
    <t>VAT refund</t>
  </si>
  <si>
    <t>Clerk's wages</t>
  </si>
  <si>
    <t>LGPS</t>
  </si>
  <si>
    <t>Pension fund</t>
  </si>
  <si>
    <t>Community Heartbeat</t>
  </si>
  <si>
    <t>Yearly subscription</t>
  </si>
  <si>
    <t>22/23-09</t>
  </si>
  <si>
    <t>22/23-10</t>
  </si>
  <si>
    <t>22/23-11</t>
  </si>
  <si>
    <t>22/23-12</t>
  </si>
  <si>
    <t>22/23-13</t>
  </si>
  <si>
    <t>22/23-14</t>
  </si>
  <si>
    <t>22/23-15</t>
  </si>
  <si>
    <t>22/23-16</t>
  </si>
  <si>
    <t>22/23-17</t>
  </si>
  <si>
    <t>22/23-18</t>
  </si>
  <si>
    <t>audit fee</t>
  </si>
  <si>
    <t xml:space="preserve">Parish Clerk </t>
  </si>
  <si>
    <t>22/23-19</t>
  </si>
  <si>
    <t>22/23-20</t>
  </si>
  <si>
    <t xml:space="preserve">ICO </t>
  </si>
  <si>
    <t>PPC/Q3/020</t>
  </si>
  <si>
    <t>PPC/Q3/019</t>
  </si>
  <si>
    <t>PPC/Q2/018</t>
  </si>
  <si>
    <t>PPC/Q2/017</t>
  </si>
  <si>
    <t>PPC/Q2/016</t>
  </si>
  <si>
    <t>PPC/Q2/015</t>
  </si>
  <si>
    <t>PPC/Q2/014</t>
  </si>
  <si>
    <t>PPC/Q3/021</t>
  </si>
  <si>
    <t>CLERK SALARY</t>
  </si>
  <si>
    <t>22/23-21</t>
  </si>
  <si>
    <t>PPC/Q3/022</t>
  </si>
  <si>
    <t>BJ COWLES ELECTRIC</t>
  </si>
  <si>
    <t>DEFIB TESTING</t>
  </si>
  <si>
    <t>22/23-22</t>
  </si>
  <si>
    <t>Receipts</t>
  </si>
  <si>
    <t>Opening Balance</t>
  </si>
  <si>
    <t>Income</t>
  </si>
  <si>
    <t>Total Income</t>
  </si>
  <si>
    <t>Expenditure</t>
  </si>
  <si>
    <t>Total Expenditure</t>
  </si>
  <si>
    <t>Clerk salary</t>
  </si>
  <si>
    <t>Clerk pension contributions</t>
  </si>
  <si>
    <t>PPC/Q3/023</t>
  </si>
  <si>
    <t xml:space="preserve">GCC </t>
  </si>
  <si>
    <t>CLERK PENSION</t>
  </si>
  <si>
    <t>22/23-23</t>
  </si>
  <si>
    <t xml:space="preserve">Community first </t>
  </si>
  <si>
    <t>Insurance refund</t>
  </si>
  <si>
    <t>Earmarked reserves</t>
  </si>
  <si>
    <t>Election Fund</t>
  </si>
  <si>
    <t>Compton Tree Inspection</t>
  </si>
  <si>
    <t>727.6a</t>
  </si>
  <si>
    <t>727.7a</t>
  </si>
  <si>
    <t>726.7a</t>
  </si>
  <si>
    <t>726.7b</t>
  </si>
  <si>
    <t>726.7c</t>
  </si>
  <si>
    <t>724.6e</t>
  </si>
  <si>
    <t>724.6d</t>
  </si>
  <si>
    <t>724.6a</t>
  </si>
  <si>
    <t>724.6b</t>
  </si>
  <si>
    <t>724.6c</t>
  </si>
  <si>
    <t>724.7a</t>
  </si>
  <si>
    <t>724.7b</t>
  </si>
  <si>
    <t>Q2</t>
  </si>
  <si>
    <t>Q1</t>
  </si>
  <si>
    <t>Q3</t>
  </si>
  <si>
    <t>Q4</t>
  </si>
  <si>
    <t>Budget</t>
  </si>
  <si>
    <t>Clerk's Remuneration</t>
  </si>
  <si>
    <t>Audit</t>
  </si>
  <si>
    <t>Clerks Expenses</t>
  </si>
  <si>
    <t xml:space="preserve">GAPTC </t>
  </si>
  <si>
    <t>Meeting fee</t>
  </si>
  <si>
    <t>Payroll Fees</t>
  </si>
  <si>
    <t>Anti Viral</t>
  </si>
  <si>
    <t>Hall Hire</t>
  </si>
  <si>
    <t>VETS subs</t>
  </si>
  <si>
    <t>VETS batteries</t>
  </si>
  <si>
    <t>VETS training</t>
  </si>
  <si>
    <t>Data Protection/ICO</t>
  </si>
  <si>
    <t>LGPS fees</t>
  </si>
  <si>
    <t>Property Maintenance</t>
  </si>
  <si>
    <t>Defib Equip</t>
  </si>
  <si>
    <t>Total</t>
  </si>
  <si>
    <t>Budget Balance</t>
  </si>
  <si>
    <t>PPC/Q4/024</t>
  </si>
  <si>
    <t>Expenses</t>
  </si>
  <si>
    <t>22/23-24</t>
  </si>
  <si>
    <t>Cllr Expenses/plaque</t>
  </si>
  <si>
    <t>PPC/q4/025</t>
  </si>
  <si>
    <t>22/23-25</t>
  </si>
  <si>
    <t>22/23-26</t>
  </si>
  <si>
    <t>PPC/q4/026</t>
  </si>
  <si>
    <t>22/23-27</t>
  </si>
  <si>
    <t>729.7c.1</t>
  </si>
  <si>
    <t>729.7c.2</t>
  </si>
  <si>
    <t>729.7c.3</t>
  </si>
  <si>
    <t>729.7d.1</t>
  </si>
  <si>
    <t>sundry</t>
  </si>
  <si>
    <t>PPC/q4/027</t>
  </si>
  <si>
    <t>PPC/q4/028</t>
  </si>
  <si>
    <t>PPC/q4/029</t>
  </si>
  <si>
    <t>22/23-28</t>
  </si>
  <si>
    <t>22/23-29</t>
  </si>
  <si>
    <t>PPC/q4/030</t>
  </si>
  <si>
    <t>Clerk Salary-Jan/Feb</t>
  </si>
  <si>
    <t>Clerk pension Jan/Feb</t>
  </si>
  <si>
    <t>Clerk pension March</t>
  </si>
  <si>
    <t>PPC/q4/031</t>
  </si>
  <si>
    <t>Clerk salary March</t>
  </si>
  <si>
    <t>22/23-30</t>
  </si>
  <si>
    <t>22/23-31</t>
  </si>
  <si>
    <t>730.7e.1</t>
  </si>
  <si>
    <t>730.7e.2</t>
  </si>
  <si>
    <t>730.7e.3</t>
  </si>
  <si>
    <t>730.7e.4</t>
  </si>
  <si>
    <t>730.7e.5</t>
  </si>
  <si>
    <t>730.7e.6</t>
  </si>
  <si>
    <t>730.7e.7</t>
  </si>
  <si>
    <t>FINANCIAL STATEMENT 1st January to 31st March</t>
  </si>
  <si>
    <t xml:space="preserve">Expenses/40p overpay </t>
  </si>
  <si>
    <t>RESERVES STATEMENT  31st March 2023</t>
  </si>
  <si>
    <t>Maintenance Reserve</t>
  </si>
  <si>
    <t>S137 reserve</t>
  </si>
  <si>
    <t>This is 48.5% of the Precept</t>
  </si>
  <si>
    <t>Councillor</t>
  </si>
  <si>
    <t>NEST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</si>
</sst>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2" fillId="5" borderId="1" xfId="4" applyFont="1" applyBorder="1"/>
    <xf numFmtId="0" fontId="2" fillId="5" borderId="2" xfId="4" applyFont="1" applyBorder="1"/>
    <xf numFmtId="0" fontId="2" fillId="5" borderId="3" xfId="4" applyFont="1" applyBorder="1"/>
    <xf numFmtId="0" fontId="2" fillId="4" borderId="1" xfId="3" applyFont="1" applyBorder="1"/>
    <xf numFmtId="0" fontId="2" fillId="4" borderId="2" xfId="3" applyFont="1" applyBorder="1"/>
    <xf numFmtId="0" fontId="2" fillId="4" borderId="3" xfId="3" applyFont="1" applyBorder="1"/>
    <xf numFmtId="0" fontId="2" fillId="3" borderId="1" xfId="2" applyFont="1" applyBorder="1"/>
    <xf numFmtId="0" fontId="2" fillId="3" borderId="2" xfId="2" applyFont="1" applyBorder="1"/>
    <xf numFmtId="0" fontId="2" fillId="3" borderId="3" xfId="2" applyFont="1" applyBorder="1"/>
    <xf numFmtId="0" fontId="2" fillId="2" borderId="1" xfId="1" applyFont="1" applyBorder="1"/>
    <xf numFmtId="0" fontId="2" fillId="2" borderId="2" xfId="1" applyFont="1" applyBorder="1"/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7" borderId="0" xfId="0" applyFill="1"/>
    <xf numFmtId="0" fontId="0" fillId="8" borderId="0" xfId="0" applyFill="1"/>
    <xf numFmtId="0" fontId="2" fillId="8" borderId="0" xfId="0" applyFont="1" applyFill="1"/>
    <xf numFmtId="0" fontId="3" fillId="8" borderId="0" xfId="0" applyFont="1" applyFill="1"/>
    <xf numFmtId="0" fontId="3" fillId="9" borderId="0" xfId="0" applyFont="1" applyFill="1"/>
    <xf numFmtId="0" fontId="0" fillId="9" borderId="0" xfId="0" applyFill="1"/>
    <xf numFmtId="0" fontId="2" fillId="9" borderId="4" xfId="5" applyFont="1" applyFill="1" applyBorder="1"/>
    <xf numFmtId="0" fontId="2" fillId="9" borderId="0" xfId="0" applyFont="1" applyFill="1"/>
    <xf numFmtId="0" fontId="0" fillId="10" borderId="0" xfId="0" applyFill="1"/>
    <xf numFmtId="0" fontId="3" fillId="10" borderId="0" xfId="0" applyFont="1" applyFill="1"/>
    <xf numFmtId="0" fontId="2" fillId="10" borderId="0" xfId="0" applyFont="1" applyFill="1"/>
    <xf numFmtId="0" fontId="5" fillId="0" borderId="4" xfId="0" applyFont="1" applyBorder="1"/>
    <xf numFmtId="0" fontId="2" fillId="0" borderId="4" xfId="0" applyFont="1" applyBorder="1"/>
    <xf numFmtId="14" fontId="2" fillId="0" borderId="4" xfId="0" applyNumberFormat="1" applyFont="1" applyBorder="1"/>
    <xf numFmtId="4" fontId="2" fillId="0" borderId="4" xfId="0" applyNumberFormat="1" applyFont="1" applyBorder="1"/>
    <xf numFmtId="14" fontId="0" fillId="12" borderId="4" xfId="0" applyNumberFormat="1" applyFill="1" applyBorder="1"/>
    <xf numFmtId="0" fontId="0" fillId="12" borderId="4" xfId="0" applyFill="1" applyBorder="1"/>
    <xf numFmtId="0" fontId="5" fillId="12" borderId="4" xfId="0" applyFont="1" applyFill="1" applyBorder="1"/>
    <xf numFmtId="4" fontId="0" fillId="12" borderId="4" xfId="0" applyNumberFormat="1" applyFill="1" applyBorder="1"/>
    <xf numFmtId="14" fontId="0" fillId="11" borderId="4" xfId="0" applyNumberFormat="1" applyFill="1" applyBorder="1"/>
    <xf numFmtId="0" fontId="0" fillId="11" borderId="4" xfId="0" applyFill="1" applyBorder="1"/>
    <xf numFmtId="0" fontId="5" fillId="11" borderId="4" xfId="0" applyFont="1" applyFill="1" applyBorder="1"/>
    <xf numFmtId="4" fontId="0" fillId="11" borderId="4" xfId="0" applyNumberFormat="1" applyFill="1" applyBorder="1"/>
    <xf numFmtId="14" fontId="0" fillId="12" borderId="5" xfId="0" applyNumberFormat="1" applyFill="1" applyBorder="1"/>
    <xf numFmtId="0" fontId="0" fillId="12" borderId="5" xfId="0" applyFill="1" applyBorder="1"/>
    <xf numFmtId="0" fontId="5" fillId="12" borderId="5" xfId="0" applyFont="1" applyFill="1" applyBorder="1"/>
    <xf numFmtId="0" fontId="7" fillId="2" borderId="2" xfId="1" applyFont="1" applyBorder="1"/>
    <xf numFmtId="0" fontId="7" fillId="2" borderId="3" xfId="1" applyFont="1" applyBorder="1"/>
    <xf numFmtId="0" fontId="6" fillId="0" borderId="4" xfId="0" applyFont="1" applyBorder="1"/>
    <xf numFmtId="0" fontId="7" fillId="2" borderId="2" xfId="1" applyFont="1" applyBorder="1" applyAlignment="1">
      <alignment wrapText="1"/>
    </xf>
    <xf numFmtId="0" fontId="7" fillId="2" borderId="2" xfId="1" applyFont="1" applyBorder="1" applyAlignment="1"/>
    <xf numFmtId="0" fontId="0" fillId="0" borderId="0" xfId="0" applyAlignment="1">
      <alignment wrapText="1"/>
    </xf>
    <xf numFmtId="0" fontId="2" fillId="3" borderId="2" xfId="2" applyFont="1" applyBorder="1" applyAlignment="1">
      <alignment wrapText="1"/>
    </xf>
    <xf numFmtId="0" fontId="0" fillId="0" borderId="4" xfId="0" applyBorder="1" applyAlignment="1">
      <alignment wrapText="1"/>
    </xf>
    <xf numFmtId="0" fontId="0" fillId="12" borderId="4" xfId="0" applyFill="1" applyBorder="1" applyAlignment="1">
      <alignment wrapText="1"/>
    </xf>
    <xf numFmtId="0" fontId="0" fillId="11" borderId="4" xfId="0" applyFill="1" applyBorder="1" applyAlignment="1">
      <alignment wrapText="1"/>
    </xf>
    <xf numFmtId="0" fontId="0" fillId="12" borderId="5" xfId="0" applyFill="1" applyBorder="1" applyAlignment="1">
      <alignment wrapText="1"/>
    </xf>
    <xf numFmtId="8" fontId="0" fillId="0" borderId="4" xfId="0" applyNumberFormat="1" applyBorder="1"/>
    <xf numFmtId="8" fontId="0" fillId="11" borderId="4" xfId="0" applyNumberFormat="1" applyFill="1" applyBorder="1"/>
    <xf numFmtId="0" fontId="8" fillId="7" borderId="0" xfId="0" applyFont="1" applyFill="1"/>
    <xf numFmtId="0" fontId="9" fillId="10" borderId="0" xfId="0" applyFont="1" applyFill="1" applyAlignment="1">
      <alignment wrapText="1"/>
    </xf>
    <xf numFmtId="0" fontId="10" fillId="7" borderId="0" xfId="0" applyFont="1" applyFill="1"/>
    <xf numFmtId="0" fontId="11" fillId="7" borderId="0" xfId="0" applyFont="1" applyFill="1"/>
    <xf numFmtId="0" fontId="11" fillId="8" borderId="0" xfId="0" applyFont="1" applyFill="1"/>
    <xf numFmtId="0" fontId="10" fillId="8" borderId="0" xfId="0" applyFont="1" applyFill="1"/>
    <xf numFmtId="0" fontId="12" fillId="8" borderId="0" xfId="0" applyFont="1" applyFill="1"/>
    <xf numFmtId="0" fontId="10" fillId="9" borderId="0" xfId="0" applyFont="1" applyFill="1"/>
    <xf numFmtId="0" fontId="11" fillId="9" borderId="0" xfId="0" applyFont="1" applyFill="1"/>
    <xf numFmtId="0" fontId="9" fillId="11" borderId="0" xfId="0" applyFont="1" applyFill="1"/>
    <xf numFmtId="0" fontId="7" fillId="11" borderId="0" xfId="0" applyFont="1" applyFill="1"/>
    <xf numFmtId="4" fontId="2" fillId="12" borderId="5" xfId="0" applyNumberFormat="1" applyFont="1" applyFill="1" applyBorder="1"/>
    <xf numFmtId="14" fontId="2" fillId="13" borderId="4" xfId="0" applyNumberFormat="1" applyFont="1" applyFill="1" applyBorder="1"/>
    <xf numFmtId="0" fontId="0" fillId="13" borderId="4" xfId="0" applyFill="1" applyBorder="1"/>
    <xf numFmtId="4" fontId="0" fillId="13" borderId="4" xfId="0" applyNumberFormat="1" applyFill="1" applyBorder="1"/>
    <xf numFmtId="0" fontId="13" fillId="13" borderId="4" xfId="0" applyFont="1" applyFill="1" applyBorder="1"/>
    <xf numFmtId="0" fontId="2" fillId="13" borderId="4" xfId="0" applyFont="1" applyFill="1" applyBorder="1"/>
    <xf numFmtId="0" fontId="2" fillId="13" borderId="4" xfId="0" applyFont="1" applyFill="1" applyBorder="1" applyAlignment="1">
      <alignment wrapText="1"/>
    </xf>
    <xf numFmtId="0" fontId="0" fillId="13" borderId="4" xfId="0" applyFill="1" applyBorder="1" applyAlignment="1">
      <alignment wrapText="1"/>
    </xf>
    <xf numFmtId="0" fontId="0" fillId="14" borderId="4" xfId="0" applyFill="1" applyBorder="1"/>
    <xf numFmtId="0" fontId="5" fillId="14" borderId="4" xfId="0" applyFont="1" applyFill="1" applyBorder="1"/>
    <xf numFmtId="0" fontId="6" fillId="0" borderId="0" xfId="0" applyFont="1"/>
    <xf numFmtId="0" fontId="0" fillId="0" borderId="6" xfId="0" applyBorder="1"/>
    <xf numFmtId="0" fontId="14" fillId="11" borderId="4" xfId="0" applyFont="1" applyFill="1" applyBorder="1"/>
    <xf numFmtId="0" fontId="13" fillId="0" borderId="4" xfId="0" applyFont="1" applyBorder="1"/>
    <xf numFmtId="0" fontId="10" fillId="10" borderId="0" xfId="0" applyFont="1" applyFill="1" applyAlignment="1">
      <alignment wrapText="1"/>
    </xf>
    <xf numFmtId="0" fontId="11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5" borderId="5" xfId="0" applyFill="1" applyBorder="1"/>
  </cellXfs>
  <cellStyles count="6">
    <cellStyle name="20% - Accent3" xfId="2" builtinId="38"/>
    <cellStyle name="40% - Accent1" xfId="1" builtinId="31"/>
    <cellStyle name="40% - Accent3" xfId="3" builtinId="39"/>
    <cellStyle name="60% - Accent2" xfId="5" builtinId="36"/>
    <cellStyle name="60% - Accent3" xfId="4" builtinId="4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CE8EE-17AD-4EAE-9EE8-17BEEA2C4F2F}">
  <sheetPr>
    <pageSetUpPr fitToPage="1"/>
  </sheetPr>
  <dimension ref="A1:AK66"/>
  <sheetViews>
    <sheetView tabSelected="1" zoomScale="72" workbookViewId="0">
      <pane xSplit="9" ySplit="7" topLeftCell="J8" activePane="bottomRight" state="frozen"/>
      <selection pane="topRight" activeCell="J1" sqref="J1"/>
      <selection pane="bottomLeft" activeCell="A8" sqref="A8"/>
      <selection pane="bottomRight" activeCell="C17" sqref="C17"/>
    </sheetView>
  </sheetViews>
  <sheetFormatPr defaultRowHeight="14.4" x14ac:dyDescent="0.3"/>
  <cols>
    <col min="1" max="1" width="12.6640625" customWidth="1"/>
    <col min="2" max="2" width="13.5546875" bestFit="1" customWidth="1"/>
    <col min="3" max="3" width="20.44140625" bestFit="1" customWidth="1"/>
    <col min="4" max="4" width="18" bestFit="1" customWidth="1"/>
    <col min="8" max="8" width="10.33203125" customWidth="1"/>
    <col min="9" max="9" width="13.88671875" customWidth="1"/>
    <col min="10" max="10" width="9.5546875" customWidth="1"/>
    <col min="11" max="11" width="7.44140625" customWidth="1"/>
    <col min="12" max="12" width="8.109375" customWidth="1"/>
    <col min="13" max="13" width="7" customWidth="1"/>
    <col min="14" max="14" width="7.21875" customWidth="1"/>
    <col min="15" max="15" width="5.88671875" customWidth="1"/>
    <col min="16" max="16" width="6.44140625" customWidth="1"/>
    <col min="17" max="17" width="6.109375" customWidth="1"/>
    <col min="18" max="18" width="7" customWidth="1"/>
    <col min="19" max="19" width="6" customWidth="1"/>
    <col min="20" max="20" width="9.21875" customWidth="1"/>
    <col min="21" max="21" width="6.77734375" customWidth="1"/>
    <col min="22" max="22" width="5.88671875" customWidth="1"/>
    <col min="23" max="25" width="6.5546875" customWidth="1"/>
    <col min="26" max="26" width="6.6640625" customWidth="1"/>
    <col min="27" max="29" width="6.44140625" customWidth="1"/>
    <col min="30" max="30" width="5.6640625" customWidth="1"/>
    <col min="31" max="31" width="8.5546875" customWidth="1"/>
    <col min="32" max="32" width="9.109375" customWidth="1"/>
    <col min="33" max="33" width="8.88671875" customWidth="1"/>
    <col min="34" max="34" width="8.109375" style="47" customWidth="1"/>
    <col min="35" max="35" width="7.33203125" customWidth="1"/>
    <col min="36" max="36" width="6.44140625" customWidth="1"/>
    <col min="37" max="37" width="10.6640625" customWidth="1"/>
  </cols>
  <sheetData>
    <row r="1" spans="1:37" ht="18" x14ac:dyDescent="0.35">
      <c r="A1" s="1" t="s">
        <v>0</v>
      </c>
      <c r="B1" s="1"/>
    </row>
    <row r="2" spans="1:37" ht="18" x14ac:dyDescent="0.35">
      <c r="A2" s="1" t="s">
        <v>25</v>
      </c>
      <c r="B2" s="1"/>
      <c r="C2" s="1"/>
      <c r="D2" s="1"/>
    </row>
    <row r="4" spans="1:37" x14ac:dyDescent="0.3">
      <c r="J4" s="76"/>
    </row>
    <row r="5" spans="1:37" x14ac:dyDescent="0.3">
      <c r="A5" s="2" t="s">
        <v>1</v>
      </c>
      <c r="B5" s="3"/>
      <c r="C5" s="3"/>
      <c r="D5" s="3"/>
      <c r="E5" s="3"/>
      <c r="F5" s="3"/>
      <c r="G5" s="3"/>
      <c r="H5" s="3"/>
      <c r="I5" s="4"/>
      <c r="J5" s="5" t="s">
        <v>2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7"/>
      <c r="AG5" s="8" t="s">
        <v>3</v>
      </c>
      <c r="AH5" s="48"/>
      <c r="AI5" s="9"/>
      <c r="AJ5" s="9"/>
      <c r="AK5" s="10"/>
    </row>
    <row r="6" spans="1:37" ht="22.5" customHeight="1" x14ac:dyDescent="0.3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98</v>
      </c>
      <c r="H6" s="12" t="s">
        <v>10</v>
      </c>
      <c r="I6" s="12" t="s">
        <v>11</v>
      </c>
      <c r="J6" s="45" t="s">
        <v>132</v>
      </c>
      <c r="K6" s="45" t="s">
        <v>12</v>
      </c>
      <c r="L6" s="45" t="s">
        <v>134</v>
      </c>
      <c r="M6" s="45" t="s">
        <v>137</v>
      </c>
      <c r="N6" s="42" t="s">
        <v>133</v>
      </c>
      <c r="O6" s="45" t="s">
        <v>143</v>
      </c>
      <c r="P6" s="42" t="s">
        <v>144</v>
      </c>
      <c r="Q6" s="42" t="s">
        <v>135</v>
      </c>
      <c r="R6" s="45" t="s">
        <v>145</v>
      </c>
      <c r="S6" s="42" t="s">
        <v>13</v>
      </c>
      <c r="T6" s="42" t="s">
        <v>14</v>
      </c>
      <c r="U6" s="45" t="s">
        <v>138</v>
      </c>
      <c r="V6" s="42" t="s">
        <v>15</v>
      </c>
      <c r="W6" s="42" t="s">
        <v>139</v>
      </c>
      <c r="X6" s="45" t="s">
        <v>136</v>
      </c>
      <c r="Y6" s="45" t="s">
        <v>146</v>
      </c>
      <c r="Z6" s="46" t="s">
        <v>141</v>
      </c>
      <c r="AA6" s="45" t="s">
        <v>142</v>
      </c>
      <c r="AB6" s="45" t="s">
        <v>140</v>
      </c>
      <c r="AC6" s="45" t="s">
        <v>162</v>
      </c>
      <c r="AD6" s="42" t="s">
        <v>17</v>
      </c>
      <c r="AE6" s="42" t="s">
        <v>18</v>
      </c>
      <c r="AF6" s="45" t="s">
        <v>19</v>
      </c>
      <c r="AG6" s="42" t="s">
        <v>20</v>
      </c>
      <c r="AH6" s="45" t="s">
        <v>21</v>
      </c>
      <c r="AI6" s="42" t="s">
        <v>22</v>
      </c>
      <c r="AJ6" s="42" t="s">
        <v>23</v>
      </c>
      <c r="AK6" s="43" t="s">
        <v>24</v>
      </c>
    </row>
    <row r="7" spans="1:37" x14ac:dyDescent="0.3">
      <c r="A7" s="67" t="s">
        <v>131</v>
      </c>
      <c r="B7" s="68"/>
      <c r="C7" s="68"/>
      <c r="D7" s="68"/>
      <c r="E7" s="68"/>
      <c r="F7" s="68"/>
      <c r="G7" s="68"/>
      <c r="H7" s="68"/>
      <c r="I7" s="69"/>
      <c r="J7" s="70">
        <v>2685</v>
      </c>
      <c r="K7" s="71">
        <v>615</v>
      </c>
      <c r="L7" s="71">
        <v>100</v>
      </c>
      <c r="M7" s="71">
        <v>80</v>
      </c>
      <c r="N7" s="70">
        <v>110</v>
      </c>
      <c r="O7" s="70">
        <v>75</v>
      </c>
      <c r="P7" s="71">
        <v>100</v>
      </c>
      <c r="Q7" s="71">
        <v>85</v>
      </c>
      <c r="R7" s="71">
        <v>40</v>
      </c>
      <c r="S7" s="71">
        <v>150</v>
      </c>
      <c r="T7" s="71">
        <v>370</v>
      </c>
      <c r="U7" s="71">
        <v>50</v>
      </c>
      <c r="V7" s="71">
        <v>250</v>
      </c>
      <c r="W7" s="71">
        <v>162</v>
      </c>
      <c r="X7" s="71">
        <v>100</v>
      </c>
      <c r="Y7" s="71">
        <v>0</v>
      </c>
      <c r="Z7" s="71">
        <v>100</v>
      </c>
      <c r="AA7" s="71">
        <v>250</v>
      </c>
      <c r="AB7" s="71">
        <v>120</v>
      </c>
      <c r="AC7" s="71"/>
      <c r="AD7" s="71">
        <v>150</v>
      </c>
      <c r="AE7" s="71"/>
      <c r="AF7" s="71">
        <f>SUM(J7:AE7)</f>
        <v>5592</v>
      </c>
      <c r="AG7" s="71">
        <v>5800</v>
      </c>
      <c r="AH7" s="72">
        <v>250</v>
      </c>
      <c r="AI7" s="71"/>
      <c r="AJ7" s="71"/>
      <c r="AK7" s="71">
        <v>6050</v>
      </c>
    </row>
    <row r="8" spans="1:37" x14ac:dyDescent="0.3">
      <c r="A8" s="29" t="s">
        <v>128</v>
      </c>
      <c r="B8" s="13"/>
      <c r="C8" s="13"/>
      <c r="D8" s="13"/>
      <c r="E8" s="13"/>
      <c r="F8" s="44"/>
      <c r="G8" s="13"/>
      <c r="H8" s="13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49"/>
      <c r="AI8" s="13"/>
      <c r="AJ8" s="13"/>
      <c r="AK8" s="13"/>
    </row>
    <row r="9" spans="1:37" x14ac:dyDescent="0.3">
      <c r="A9" s="29">
        <v>44652</v>
      </c>
      <c r="B9" s="28" t="s">
        <v>26</v>
      </c>
      <c r="C9" s="13"/>
      <c r="D9" s="13"/>
      <c r="E9" s="13"/>
      <c r="F9" s="13"/>
      <c r="G9" s="13"/>
      <c r="H9" s="13"/>
      <c r="I9" s="30">
        <v>3850.71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49"/>
      <c r="AI9" s="13"/>
      <c r="AJ9" s="13"/>
      <c r="AK9" s="13"/>
    </row>
    <row r="10" spans="1:37" x14ac:dyDescent="0.3">
      <c r="A10" s="14">
        <v>44655</v>
      </c>
      <c r="B10" s="13" t="s">
        <v>27</v>
      </c>
      <c r="C10" s="27" t="s">
        <v>43</v>
      </c>
      <c r="D10" s="27" t="s">
        <v>68</v>
      </c>
      <c r="E10" s="13"/>
      <c r="F10" s="13" t="s">
        <v>35</v>
      </c>
      <c r="G10" s="13"/>
      <c r="H10" s="13">
        <v>79.02</v>
      </c>
      <c r="I10" s="15">
        <v>3768.46</v>
      </c>
      <c r="J10" s="13"/>
      <c r="K10" s="13"/>
      <c r="L10" s="13"/>
      <c r="M10" s="13"/>
      <c r="N10" s="13"/>
      <c r="O10" s="13"/>
      <c r="P10" s="13"/>
      <c r="Q10" s="13">
        <v>79.02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27">
        <v>79.02</v>
      </c>
      <c r="AG10" s="13"/>
      <c r="AH10" s="49"/>
      <c r="AI10" s="13"/>
      <c r="AJ10" s="13"/>
      <c r="AK10" s="13"/>
    </row>
    <row r="11" spans="1:37" x14ac:dyDescent="0.3">
      <c r="A11" s="14">
        <v>44663</v>
      </c>
      <c r="B11" s="13" t="s">
        <v>28</v>
      </c>
      <c r="C11" s="27" t="s">
        <v>45</v>
      </c>
      <c r="D11" s="27" t="s">
        <v>51</v>
      </c>
      <c r="E11" s="13"/>
      <c r="F11" s="13" t="s">
        <v>36</v>
      </c>
      <c r="G11" s="13"/>
      <c r="H11" s="13">
        <v>3.23</v>
      </c>
      <c r="I11" s="15">
        <v>3768.46</v>
      </c>
      <c r="J11" s="13"/>
      <c r="K11" s="13"/>
      <c r="L11" s="13">
        <v>3.23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X11" s="13"/>
      <c r="Y11" s="13"/>
      <c r="Z11" s="13"/>
      <c r="AA11" s="13"/>
      <c r="AB11" s="13"/>
      <c r="AC11" s="13"/>
      <c r="AD11" s="13"/>
      <c r="AE11" s="13"/>
      <c r="AF11" s="27">
        <v>3.23</v>
      </c>
      <c r="AG11" s="13"/>
      <c r="AH11" s="49"/>
      <c r="AI11" s="13"/>
      <c r="AJ11" s="13"/>
      <c r="AK11" s="13"/>
    </row>
    <row r="12" spans="1:37" x14ac:dyDescent="0.3">
      <c r="A12" s="14">
        <v>44663</v>
      </c>
      <c r="B12" s="13" t="s">
        <v>29</v>
      </c>
      <c r="C12" s="27" t="s">
        <v>46</v>
      </c>
      <c r="D12" s="27" t="s">
        <v>47</v>
      </c>
      <c r="E12" s="13"/>
      <c r="F12" s="13" t="s">
        <v>37</v>
      </c>
      <c r="G12" s="13"/>
      <c r="H12" s="13">
        <v>196.8</v>
      </c>
      <c r="I12" s="15">
        <v>3571.66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>
        <v>164</v>
      </c>
      <c r="W12" s="13"/>
      <c r="X12" s="13"/>
      <c r="Y12" s="13"/>
      <c r="Z12" s="13"/>
      <c r="AA12" s="13"/>
      <c r="AB12" s="13"/>
      <c r="AC12" s="13"/>
      <c r="AD12" s="13"/>
      <c r="AE12" s="74">
        <v>32.799999999999997</v>
      </c>
      <c r="AF12" s="27">
        <v>196.8</v>
      </c>
      <c r="AG12" s="13"/>
      <c r="AH12" s="49"/>
      <c r="AI12" s="13"/>
      <c r="AJ12" s="13"/>
      <c r="AK12" s="13"/>
    </row>
    <row r="13" spans="1:37" x14ac:dyDescent="0.3">
      <c r="A13" s="14">
        <v>44670</v>
      </c>
      <c r="B13" s="13" t="s">
        <v>30</v>
      </c>
      <c r="C13" s="27" t="s">
        <v>48</v>
      </c>
      <c r="D13" s="27" t="s">
        <v>49</v>
      </c>
      <c r="E13" s="13"/>
      <c r="F13" s="13" t="s">
        <v>38</v>
      </c>
      <c r="G13" s="13"/>
      <c r="H13" s="13">
        <v>144</v>
      </c>
      <c r="I13" s="15">
        <v>3427.66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>
        <v>144</v>
      </c>
      <c r="X13" s="13"/>
      <c r="Y13" s="13"/>
      <c r="Z13" s="13"/>
      <c r="AA13" s="13"/>
      <c r="AB13" s="13"/>
      <c r="AC13" s="13"/>
      <c r="AD13" s="13"/>
      <c r="AE13" s="13"/>
      <c r="AF13" s="27">
        <v>144</v>
      </c>
      <c r="AG13" s="13"/>
      <c r="AH13" s="49"/>
      <c r="AI13" s="13"/>
      <c r="AJ13" s="13"/>
      <c r="AK13" s="13"/>
    </row>
    <row r="14" spans="1:37" x14ac:dyDescent="0.3">
      <c r="A14" s="14">
        <v>44673</v>
      </c>
      <c r="B14" s="13" t="s">
        <v>31</v>
      </c>
      <c r="C14" s="27" t="s">
        <v>50</v>
      </c>
      <c r="D14" s="27" t="s">
        <v>20</v>
      </c>
      <c r="E14" s="13"/>
      <c r="F14" s="13" t="s">
        <v>39</v>
      </c>
      <c r="G14" s="15">
        <v>5800</v>
      </c>
      <c r="H14" s="13"/>
      <c r="I14" s="15">
        <v>9227.66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27"/>
      <c r="AG14" s="15">
        <v>5800</v>
      </c>
      <c r="AH14" s="49"/>
      <c r="AI14" s="13"/>
      <c r="AJ14" s="13"/>
      <c r="AK14" s="15">
        <v>5800</v>
      </c>
    </row>
    <row r="15" spans="1:37" x14ac:dyDescent="0.3">
      <c r="A15" s="14">
        <v>44677</v>
      </c>
      <c r="B15" s="13" t="s">
        <v>32</v>
      </c>
      <c r="C15" s="27" t="s">
        <v>189</v>
      </c>
      <c r="D15" s="27" t="s">
        <v>152</v>
      </c>
      <c r="E15" s="13"/>
      <c r="F15" s="13" t="s">
        <v>40</v>
      </c>
      <c r="G15" s="13"/>
      <c r="H15" s="13">
        <v>29.98</v>
      </c>
      <c r="I15" s="15">
        <v>9197.68</v>
      </c>
      <c r="J15" s="13"/>
      <c r="K15" s="13"/>
      <c r="L15" s="27">
        <v>29.98</v>
      </c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27">
        <v>29.98</v>
      </c>
      <c r="AG15" s="13"/>
      <c r="AH15" s="49"/>
      <c r="AI15" s="13"/>
      <c r="AJ15" s="13"/>
      <c r="AK15" s="13"/>
    </row>
    <row r="16" spans="1:37" x14ac:dyDescent="0.3">
      <c r="A16" s="14">
        <v>44690</v>
      </c>
      <c r="B16" s="13" t="s">
        <v>33</v>
      </c>
      <c r="C16" s="27" t="s">
        <v>16</v>
      </c>
      <c r="D16" s="27" t="s">
        <v>52</v>
      </c>
      <c r="E16" s="13"/>
      <c r="F16" s="13" t="s">
        <v>41</v>
      </c>
      <c r="G16" s="13"/>
      <c r="H16" s="13">
        <v>360</v>
      </c>
      <c r="I16" s="15">
        <v>8837.68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>
        <v>300</v>
      </c>
      <c r="Z16" s="13"/>
      <c r="AA16" s="13"/>
      <c r="AB16" s="44"/>
      <c r="AC16" s="44"/>
      <c r="AD16" s="13"/>
      <c r="AE16" s="75">
        <v>60</v>
      </c>
      <c r="AF16" s="27">
        <v>360</v>
      </c>
      <c r="AG16" s="13"/>
      <c r="AH16" s="49"/>
      <c r="AI16" s="13"/>
      <c r="AJ16" s="13"/>
      <c r="AK16" s="13"/>
    </row>
    <row r="17" spans="1:37" x14ac:dyDescent="0.3">
      <c r="A17" s="14">
        <v>44700</v>
      </c>
      <c r="B17" s="13" t="s">
        <v>34</v>
      </c>
      <c r="C17" s="27" t="s">
        <v>53</v>
      </c>
      <c r="D17" s="27" t="s">
        <v>54</v>
      </c>
      <c r="E17" s="13"/>
      <c r="F17" s="13" t="s">
        <v>42</v>
      </c>
      <c r="G17" s="13"/>
      <c r="H17" s="13">
        <v>76.8</v>
      </c>
      <c r="I17" s="15">
        <v>8760.8799999999992</v>
      </c>
      <c r="J17" s="13"/>
      <c r="K17" s="13"/>
      <c r="L17" s="13"/>
      <c r="M17" s="13">
        <v>64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74">
        <v>12.8</v>
      </c>
      <c r="AF17" s="27">
        <v>76.8</v>
      </c>
      <c r="AG17" s="13"/>
      <c r="AH17" s="49"/>
      <c r="AI17" s="13"/>
      <c r="AJ17" s="13"/>
      <c r="AK17" s="13"/>
    </row>
    <row r="18" spans="1:37" x14ac:dyDescent="0.3">
      <c r="A18" s="14">
        <v>44708</v>
      </c>
      <c r="B18" s="13" t="s">
        <v>55</v>
      </c>
      <c r="C18" s="27" t="s">
        <v>110</v>
      </c>
      <c r="D18" s="27" t="s">
        <v>14</v>
      </c>
      <c r="E18" s="13" t="s">
        <v>122</v>
      </c>
      <c r="F18" s="13" t="s">
        <v>69</v>
      </c>
      <c r="G18" s="13"/>
      <c r="H18" s="13">
        <v>200.77</v>
      </c>
      <c r="I18" s="15">
        <v>8560.11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>
        <v>200.77</v>
      </c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27">
        <v>200.77</v>
      </c>
      <c r="AG18" s="13"/>
      <c r="AH18" s="49"/>
      <c r="AI18" s="13"/>
      <c r="AJ18" s="13"/>
      <c r="AK18" s="13"/>
    </row>
    <row r="19" spans="1:37" x14ac:dyDescent="0.3">
      <c r="A19" s="14">
        <v>44712</v>
      </c>
      <c r="B19" s="13" t="s">
        <v>56</v>
      </c>
      <c r="C19" s="27" t="s">
        <v>60</v>
      </c>
      <c r="D19" s="27" t="s">
        <v>51</v>
      </c>
      <c r="E19" s="13" t="s">
        <v>123</v>
      </c>
      <c r="F19" s="13" t="s">
        <v>70</v>
      </c>
      <c r="G19" s="13"/>
      <c r="H19" s="13">
        <v>30.38</v>
      </c>
      <c r="I19" s="15">
        <v>8529.73</v>
      </c>
      <c r="J19" s="13"/>
      <c r="K19" s="13"/>
      <c r="L19" s="13">
        <v>30.38</v>
      </c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27">
        <v>30.38</v>
      </c>
      <c r="AG19" s="13"/>
      <c r="AH19" s="49"/>
      <c r="AI19" s="13"/>
      <c r="AJ19" s="13"/>
      <c r="AK19" s="13"/>
    </row>
    <row r="20" spans="1:37" x14ac:dyDescent="0.3">
      <c r="A20" s="14">
        <v>44719</v>
      </c>
      <c r="B20" s="13" t="s">
        <v>57</v>
      </c>
      <c r="C20" s="27" t="s">
        <v>61</v>
      </c>
      <c r="D20" s="27" t="s">
        <v>111</v>
      </c>
      <c r="E20" s="13" t="s">
        <v>125</v>
      </c>
      <c r="F20" s="13" t="s">
        <v>71</v>
      </c>
      <c r="G20" s="13">
        <v>10.029999999999999</v>
      </c>
      <c r="H20" s="13"/>
      <c r="I20" s="15">
        <v>8539.76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7"/>
      <c r="AG20" s="13"/>
      <c r="AH20" s="49"/>
      <c r="AI20" s="13"/>
      <c r="AJ20" s="13">
        <v>10.029999999999999</v>
      </c>
      <c r="AK20" s="53">
        <v>10.029999999999999</v>
      </c>
    </row>
    <row r="21" spans="1:37" x14ac:dyDescent="0.3">
      <c r="A21" s="14">
        <v>44728</v>
      </c>
      <c r="B21" s="13" t="s">
        <v>58</v>
      </c>
      <c r="C21" s="27" t="s">
        <v>62</v>
      </c>
      <c r="D21" s="27" t="s">
        <v>63</v>
      </c>
      <c r="E21" s="13" t="s">
        <v>126</v>
      </c>
      <c r="F21" s="13" t="s">
        <v>72</v>
      </c>
      <c r="G21" s="13">
        <v>238.6</v>
      </c>
      <c r="H21" s="13"/>
      <c r="I21" s="15">
        <v>8778.36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27"/>
      <c r="AG21" s="13"/>
      <c r="AH21" s="49">
        <v>238.6</v>
      </c>
      <c r="AI21" s="13"/>
      <c r="AJ21" s="13"/>
      <c r="AK21" s="53">
        <v>238.6</v>
      </c>
    </row>
    <row r="22" spans="1:37" x14ac:dyDescent="0.3">
      <c r="A22" s="14">
        <v>44740</v>
      </c>
      <c r="B22" s="13" t="s">
        <v>59</v>
      </c>
      <c r="C22" s="27" t="s">
        <v>60</v>
      </c>
      <c r="D22" s="27" t="s">
        <v>64</v>
      </c>
      <c r="E22" s="13" t="s">
        <v>124</v>
      </c>
      <c r="F22" s="13" t="s">
        <v>73</v>
      </c>
      <c r="G22" s="13"/>
      <c r="H22" s="13">
        <v>611.79</v>
      </c>
      <c r="I22" s="15">
        <v>8166.57</v>
      </c>
      <c r="J22" s="13">
        <v>611.79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27">
        <v>611.79</v>
      </c>
      <c r="AG22" s="13"/>
      <c r="AH22" s="49"/>
      <c r="AI22" s="13"/>
      <c r="AJ22" s="13"/>
      <c r="AK22" s="13"/>
    </row>
    <row r="23" spans="1:37" x14ac:dyDescent="0.3">
      <c r="A23" s="28" t="s">
        <v>127</v>
      </c>
      <c r="B23" s="13"/>
      <c r="C23" s="27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27"/>
      <c r="AG23" s="13"/>
      <c r="AH23" s="49"/>
      <c r="AI23" s="13"/>
      <c r="AJ23" s="13"/>
      <c r="AK23" s="13"/>
    </row>
    <row r="24" spans="1:37" x14ac:dyDescent="0.3">
      <c r="A24" s="14">
        <v>44754</v>
      </c>
      <c r="B24" s="13" t="s">
        <v>90</v>
      </c>
      <c r="C24" s="27" t="s">
        <v>65</v>
      </c>
      <c r="D24" s="27" t="s">
        <v>66</v>
      </c>
      <c r="E24" s="13" t="s">
        <v>121</v>
      </c>
      <c r="F24" s="13" t="s">
        <v>74</v>
      </c>
      <c r="G24" s="13"/>
      <c r="H24" s="13">
        <v>172.21</v>
      </c>
      <c r="I24" s="15">
        <v>7994.36</v>
      </c>
      <c r="J24" s="13"/>
      <c r="K24" s="13">
        <v>172.21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27">
        <v>172.21</v>
      </c>
      <c r="AG24" s="13"/>
      <c r="AH24" s="49"/>
      <c r="AI24" s="13"/>
      <c r="AJ24" s="13"/>
      <c r="AK24" s="13"/>
    </row>
    <row r="25" spans="1:37" x14ac:dyDescent="0.3">
      <c r="A25" s="14">
        <v>44755</v>
      </c>
      <c r="B25" s="13" t="s">
        <v>89</v>
      </c>
      <c r="C25" s="27" t="s">
        <v>67</v>
      </c>
      <c r="D25" s="27" t="s">
        <v>44</v>
      </c>
      <c r="E25" s="13" t="s">
        <v>120</v>
      </c>
      <c r="F25" s="13" t="s">
        <v>75</v>
      </c>
      <c r="G25" s="13"/>
      <c r="H25" s="13">
        <v>120</v>
      </c>
      <c r="I25" s="15">
        <v>7874.36</v>
      </c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>
        <v>100</v>
      </c>
      <c r="AC25" s="13"/>
      <c r="AD25" s="13"/>
      <c r="AE25" s="74">
        <v>20</v>
      </c>
      <c r="AF25" s="27">
        <v>120</v>
      </c>
      <c r="AG25" s="13"/>
      <c r="AH25" s="49"/>
      <c r="AI25" s="13"/>
      <c r="AJ25" s="13"/>
      <c r="AK25" s="13"/>
    </row>
    <row r="26" spans="1:37" x14ac:dyDescent="0.3">
      <c r="A26" s="14">
        <v>44785</v>
      </c>
      <c r="B26" s="13" t="s">
        <v>88</v>
      </c>
      <c r="C26" s="27" t="s">
        <v>43</v>
      </c>
      <c r="D26" s="27" t="s">
        <v>79</v>
      </c>
      <c r="E26" s="13" t="s">
        <v>117</v>
      </c>
      <c r="F26" s="13" t="s">
        <v>76</v>
      </c>
      <c r="G26" s="13"/>
      <c r="H26" s="13">
        <v>175</v>
      </c>
      <c r="I26" s="15">
        <v>7699.36</v>
      </c>
      <c r="J26" s="13"/>
      <c r="K26" s="13"/>
      <c r="L26" s="13"/>
      <c r="M26" s="13"/>
      <c r="N26" s="13">
        <v>175</v>
      </c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7">
        <v>175</v>
      </c>
      <c r="AG26" s="13"/>
      <c r="AH26" s="49"/>
      <c r="AI26" s="13"/>
      <c r="AJ26" s="13"/>
      <c r="AK26" s="13"/>
    </row>
    <row r="27" spans="1:37" x14ac:dyDescent="0.3">
      <c r="A27" s="14">
        <v>44824</v>
      </c>
      <c r="B27" s="13" t="s">
        <v>87</v>
      </c>
      <c r="C27" s="27" t="s">
        <v>65</v>
      </c>
      <c r="D27" s="27" t="s">
        <v>66</v>
      </c>
      <c r="E27" s="13" t="s">
        <v>118</v>
      </c>
      <c r="F27" s="13" t="s">
        <v>77</v>
      </c>
      <c r="G27" s="13"/>
      <c r="H27" s="13">
        <v>172.21</v>
      </c>
      <c r="I27" s="15">
        <v>7527.15</v>
      </c>
      <c r="J27" s="13"/>
      <c r="K27" s="13">
        <v>172.21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27">
        <v>172.21</v>
      </c>
      <c r="AG27" s="13"/>
      <c r="AH27" s="49"/>
      <c r="AI27" s="13"/>
      <c r="AJ27" s="13"/>
      <c r="AK27" s="13"/>
    </row>
    <row r="28" spans="1:37" x14ac:dyDescent="0.3">
      <c r="A28" s="14">
        <v>44824</v>
      </c>
      <c r="B28" s="13" t="s">
        <v>86</v>
      </c>
      <c r="C28" s="27" t="s">
        <v>80</v>
      </c>
      <c r="D28" s="27" t="s">
        <v>64</v>
      </c>
      <c r="E28" s="13" t="s">
        <v>119</v>
      </c>
      <c r="F28" s="13" t="s">
        <v>78</v>
      </c>
      <c r="G28" s="13"/>
      <c r="H28" s="13">
        <v>611.79</v>
      </c>
      <c r="I28" s="15">
        <v>6915.36</v>
      </c>
      <c r="J28" s="13">
        <v>611.79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27">
        <v>611.79</v>
      </c>
      <c r="AG28" s="13"/>
      <c r="AH28" s="49"/>
      <c r="AI28" s="13"/>
      <c r="AJ28" s="13"/>
      <c r="AK28" s="13"/>
    </row>
    <row r="29" spans="1:37" x14ac:dyDescent="0.3">
      <c r="A29" s="28" t="s">
        <v>129</v>
      </c>
      <c r="B29" s="13"/>
      <c r="C29" s="2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27"/>
      <c r="AG29" s="13"/>
      <c r="AH29" s="49"/>
      <c r="AI29" s="13"/>
      <c r="AJ29" s="13"/>
      <c r="AK29" s="13"/>
    </row>
    <row r="30" spans="1:37" x14ac:dyDescent="0.3">
      <c r="A30" s="31">
        <v>44874</v>
      </c>
      <c r="B30" s="32" t="s">
        <v>85</v>
      </c>
      <c r="C30" s="33" t="s">
        <v>83</v>
      </c>
      <c r="D30" s="33" t="s">
        <v>44</v>
      </c>
      <c r="E30" s="32" t="s">
        <v>115</v>
      </c>
      <c r="F30" s="32" t="s">
        <v>81</v>
      </c>
      <c r="G30" s="32"/>
      <c r="H30" s="32">
        <v>35</v>
      </c>
      <c r="I30" s="34">
        <v>6880.36</v>
      </c>
      <c r="J30" s="32"/>
      <c r="K30" s="32"/>
      <c r="L30" s="32"/>
      <c r="M30" s="32"/>
      <c r="N30" s="32"/>
      <c r="O30" s="32">
        <v>35</v>
      </c>
      <c r="P30" s="32"/>
      <c r="Q30" s="32"/>
      <c r="R30" s="32"/>
      <c r="S30" s="32"/>
      <c r="T30" s="32"/>
      <c r="U30" s="32"/>
      <c r="V30" s="32"/>
      <c r="W30" s="13"/>
      <c r="X30" s="32"/>
      <c r="Y30" s="32"/>
      <c r="Z30" s="32"/>
      <c r="AA30" s="32"/>
      <c r="AB30" s="32"/>
      <c r="AC30" s="32"/>
      <c r="AD30" s="32"/>
      <c r="AE30" s="32"/>
      <c r="AF30" s="33">
        <v>35</v>
      </c>
      <c r="AG30" s="32"/>
      <c r="AH30" s="50"/>
      <c r="AI30" s="32"/>
      <c r="AJ30" s="32"/>
      <c r="AK30" s="32"/>
    </row>
    <row r="31" spans="1:37" x14ac:dyDescent="0.3">
      <c r="A31" s="35">
        <v>44880</v>
      </c>
      <c r="B31" s="36" t="s">
        <v>84</v>
      </c>
      <c r="C31" s="37" t="s">
        <v>62</v>
      </c>
      <c r="D31" s="37" t="s">
        <v>63</v>
      </c>
      <c r="E31" s="36" t="s">
        <v>116</v>
      </c>
      <c r="F31" s="36" t="s">
        <v>82</v>
      </c>
      <c r="G31" s="36">
        <v>149.83000000000001</v>
      </c>
      <c r="H31" s="36"/>
      <c r="I31" s="38">
        <v>7030.19</v>
      </c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2"/>
      <c r="X31" s="36"/>
      <c r="Y31" s="36"/>
      <c r="Z31" s="36"/>
      <c r="AA31" s="36"/>
      <c r="AB31" s="36"/>
      <c r="AC31" s="36"/>
      <c r="AD31" s="36"/>
      <c r="AE31" s="36"/>
      <c r="AF31" s="37"/>
      <c r="AG31" s="36"/>
      <c r="AH31" s="51">
        <v>149.83000000000001</v>
      </c>
      <c r="AI31" s="36"/>
      <c r="AJ31" s="36"/>
      <c r="AK31" s="54">
        <v>149.83000000000001</v>
      </c>
    </row>
    <row r="32" spans="1:37" x14ac:dyDescent="0.3">
      <c r="A32" s="31">
        <v>44911</v>
      </c>
      <c r="B32" s="32" t="s">
        <v>91</v>
      </c>
      <c r="C32" s="33" t="s">
        <v>60</v>
      </c>
      <c r="D32" s="33" t="s">
        <v>92</v>
      </c>
      <c r="E32" s="32" t="s">
        <v>158</v>
      </c>
      <c r="F32" s="32" t="s">
        <v>93</v>
      </c>
      <c r="G32" s="32"/>
      <c r="H32" s="32">
        <v>611.79</v>
      </c>
      <c r="I32" s="32">
        <v>6418.4</v>
      </c>
      <c r="J32" s="32">
        <v>611.79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6"/>
      <c r="X32" s="32"/>
      <c r="Y32" s="32"/>
      <c r="Z32" s="32"/>
      <c r="AA32" s="32"/>
      <c r="AB32" s="32"/>
      <c r="AC32" s="32"/>
      <c r="AD32" s="32"/>
      <c r="AE32" s="32"/>
      <c r="AF32" s="33">
        <v>611.79</v>
      </c>
      <c r="AG32" s="32"/>
      <c r="AH32" s="50"/>
      <c r="AI32" s="32"/>
      <c r="AJ32" s="32"/>
      <c r="AK32" s="32"/>
    </row>
    <row r="33" spans="1:37" x14ac:dyDescent="0.3">
      <c r="A33" s="35">
        <v>44911</v>
      </c>
      <c r="B33" s="36" t="s">
        <v>94</v>
      </c>
      <c r="C33" s="37" t="s">
        <v>107</v>
      </c>
      <c r="D33" s="37" t="s">
        <v>108</v>
      </c>
      <c r="E33" s="36" t="s">
        <v>159</v>
      </c>
      <c r="F33" s="36" t="s">
        <v>97</v>
      </c>
      <c r="G33" s="36"/>
      <c r="H33" s="36">
        <v>172.21</v>
      </c>
      <c r="I33" s="38">
        <v>6246.19</v>
      </c>
      <c r="J33" s="36"/>
      <c r="K33" s="36">
        <v>172.21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2"/>
      <c r="X33" s="36"/>
      <c r="Y33" s="36"/>
      <c r="Z33" s="36"/>
      <c r="AA33" s="36"/>
      <c r="AB33" s="36"/>
      <c r="AC33" s="36"/>
      <c r="AD33" s="36"/>
      <c r="AE33" s="36"/>
      <c r="AF33" s="37">
        <v>172.21</v>
      </c>
      <c r="AG33" s="36"/>
      <c r="AH33" s="51"/>
      <c r="AI33" s="36"/>
      <c r="AJ33" s="36"/>
      <c r="AK33" s="36"/>
    </row>
    <row r="34" spans="1:37" ht="15" thickBot="1" x14ac:dyDescent="0.35">
      <c r="A34" s="39">
        <v>44923</v>
      </c>
      <c r="B34" s="40" t="s">
        <v>106</v>
      </c>
      <c r="C34" s="41" t="s">
        <v>95</v>
      </c>
      <c r="D34" s="41" t="s">
        <v>96</v>
      </c>
      <c r="E34" s="40" t="s">
        <v>160</v>
      </c>
      <c r="F34" s="40" t="s">
        <v>109</v>
      </c>
      <c r="G34" s="40"/>
      <c r="H34" s="40">
        <v>90</v>
      </c>
      <c r="I34" s="66">
        <v>6156.19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36"/>
      <c r="X34" s="40"/>
      <c r="Y34" s="40">
        <v>75</v>
      </c>
      <c r="Z34" s="40"/>
      <c r="AA34" s="40"/>
      <c r="AB34" s="40"/>
      <c r="AC34" s="40"/>
      <c r="AD34" s="40"/>
      <c r="AE34" s="83">
        <v>15</v>
      </c>
      <c r="AF34" s="41">
        <v>90</v>
      </c>
      <c r="AG34" s="40"/>
      <c r="AH34" s="52"/>
      <c r="AI34" s="40"/>
      <c r="AJ34" s="40"/>
      <c r="AK34" s="40"/>
    </row>
    <row r="35" spans="1:37" ht="15" thickBot="1" x14ac:dyDescent="0.35">
      <c r="A35" s="28" t="s">
        <v>130</v>
      </c>
      <c r="B35" s="13"/>
      <c r="C35" s="27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40"/>
      <c r="X35" s="13"/>
      <c r="Y35" s="13"/>
      <c r="Z35" s="13"/>
      <c r="AA35" s="13"/>
      <c r="AB35" s="13"/>
      <c r="AC35" s="13"/>
      <c r="AD35" s="13"/>
      <c r="AE35" s="13"/>
      <c r="AF35" s="27"/>
      <c r="AG35" s="13"/>
      <c r="AH35" s="49"/>
      <c r="AI35" s="13"/>
      <c r="AJ35" s="13"/>
      <c r="AK35" s="13"/>
    </row>
    <row r="36" spans="1:37" x14ac:dyDescent="0.3">
      <c r="A36" s="14">
        <v>44970</v>
      </c>
      <c r="B36" s="13" t="s">
        <v>149</v>
      </c>
      <c r="C36" s="27" t="s">
        <v>60</v>
      </c>
      <c r="D36" s="13" t="s">
        <v>184</v>
      </c>
      <c r="E36" s="13" t="s">
        <v>161</v>
      </c>
      <c r="F36" s="13" t="s">
        <v>151</v>
      </c>
      <c r="G36" s="13"/>
      <c r="H36" s="13">
        <v>66.69</v>
      </c>
      <c r="I36" s="13">
        <v>6089.5</v>
      </c>
      <c r="J36" s="13"/>
      <c r="K36" s="13"/>
      <c r="L36" s="13">
        <v>48.15</v>
      </c>
      <c r="M36" s="13"/>
      <c r="N36" s="13"/>
      <c r="O36" s="13"/>
      <c r="P36" s="13"/>
      <c r="Q36" s="13"/>
      <c r="R36" s="13"/>
      <c r="S36" s="13"/>
      <c r="T36" s="13"/>
      <c r="U36" s="13">
        <v>8.99</v>
      </c>
      <c r="V36" s="13"/>
      <c r="W36" s="13"/>
      <c r="X36" s="13"/>
      <c r="Y36" s="13"/>
      <c r="Z36" s="13"/>
      <c r="AA36" s="13"/>
      <c r="AB36" s="13"/>
      <c r="AC36" s="13"/>
      <c r="AD36" s="13"/>
      <c r="AE36" s="74">
        <v>9.5500000000000007</v>
      </c>
      <c r="AF36" s="27">
        <v>66.69</v>
      </c>
      <c r="AG36" s="13"/>
      <c r="AH36" s="49"/>
      <c r="AI36" s="13"/>
      <c r="AJ36" s="13"/>
      <c r="AK36" s="13"/>
    </row>
    <row r="37" spans="1:37" x14ac:dyDescent="0.3">
      <c r="A37" s="14">
        <v>44985</v>
      </c>
      <c r="B37" s="13" t="s">
        <v>153</v>
      </c>
      <c r="C37" s="27" t="s">
        <v>60</v>
      </c>
      <c r="D37" s="13" t="s">
        <v>169</v>
      </c>
      <c r="E37" s="13" t="s">
        <v>176</v>
      </c>
      <c r="F37" s="13" t="s">
        <v>154</v>
      </c>
      <c r="G37" s="13"/>
      <c r="H37" s="13">
        <v>559.51</v>
      </c>
      <c r="I37" s="13">
        <v>5529.99</v>
      </c>
      <c r="J37" s="13">
        <v>559.51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27">
        <v>559.51</v>
      </c>
      <c r="AG37" s="13"/>
      <c r="AH37" s="49"/>
      <c r="AI37" s="13"/>
      <c r="AJ37" s="13"/>
      <c r="AK37" s="13"/>
    </row>
    <row r="38" spans="1:37" x14ac:dyDescent="0.3">
      <c r="A38" s="14">
        <v>44993</v>
      </c>
      <c r="B38" s="13" t="s">
        <v>156</v>
      </c>
      <c r="C38" s="27" t="s">
        <v>60</v>
      </c>
      <c r="D38" s="13" t="s">
        <v>150</v>
      </c>
      <c r="E38" s="13" t="s">
        <v>177</v>
      </c>
      <c r="F38" s="13" t="s">
        <v>155</v>
      </c>
      <c r="G38" s="13"/>
      <c r="H38" s="13">
        <v>37.99</v>
      </c>
      <c r="I38" s="13">
        <v>5492</v>
      </c>
      <c r="J38" s="13"/>
      <c r="K38" s="13"/>
      <c r="L38" s="13">
        <v>37.99</v>
      </c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36"/>
      <c r="AF38" s="27">
        <v>37.99</v>
      </c>
      <c r="AG38" s="13"/>
      <c r="AH38" s="49"/>
      <c r="AI38" s="13"/>
      <c r="AJ38" s="13"/>
      <c r="AK38" s="13"/>
    </row>
    <row r="39" spans="1:37" x14ac:dyDescent="0.3">
      <c r="A39" s="14">
        <v>44993</v>
      </c>
      <c r="B39" s="13" t="s">
        <v>163</v>
      </c>
      <c r="C39" s="13" t="s">
        <v>60</v>
      </c>
      <c r="D39" s="13" t="s">
        <v>150</v>
      </c>
      <c r="E39" s="77" t="s">
        <v>178</v>
      </c>
      <c r="F39" s="13" t="s">
        <v>157</v>
      </c>
      <c r="G39" s="13"/>
      <c r="H39" s="13">
        <v>521.99</v>
      </c>
      <c r="I39" s="13">
        <v>4970.01</v>
      </c>
      <c r="J39" s="13"/>
      <c r="K39" s="13"/>
      <c r="L39" s="13">
        <v>434.99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74">
        <v>87</v>
      </c>
      <c r="AF39" s="27">
        <v>521.99</v>
      </c>
      <c r="AG39" s="13"/>
      <c r="AH39" s="49"/>
      <c r="AI39" s="13"/>
      <c r="AJ39" s="13"/>
      <c r="AK39" s="13"/>
    </row>
    <row r="40" spans="1:37" x14ac:dyDescent="0.3">
      <c r="A40" s="14">
        <v>44994</v>
      </c>
      <c r="B40" s="13" t="s">
        <v>164</v>
      </c>
      <c r="C40" s="13" t="s">
        <v>190</v>
      </c>
      <c r="D40" s="13" t="s">
        <v>170</v>
      </c>
      <c r="E40" s="13" t="s">
        <v>179</v>
      </c>
      <c r="F40" s="13" t="s">
        <v>166</v>
      </c>
      <c r="G40" s="13"/>
      <c r="H40" s="13">
        <v>40.799999999999997</v>
      </c>
      <c r="I40" s="13">
        <v>4929.21</v>
      </c>
      <c r="J40" s="13"/>
      <c r="K40" s="13">
        <v>40.799999999999997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78"/>
      <c r="AF40" s="27">
        <v>40.799999999999997</v>
      </c>
      <c r="AG40" s="13"/>
      <c r="AH40" s="49"/>
      <c r="AI40" s="13"/>
      <c r="AJ40" s="13"/>
      <c r="AK40" s="13"/>
    </row>
    <row r="41" spans="1:37" x14ac:dyDescent="0.3">
      <c r="A41" s="14">
        <v>45000</v>
      </c>
      <c r="B41" s="13" t="s">
        <v>165</v>
      </c>
      <c r="C41" s="13" t="s">
        <v>189</v>
      </c>
      <c r="D41" s="13" t="s">
        <v>150</v>
      </c>
      <c r="E41" s="13" t="s">
        <v>180</v>
      </c>
      <c r="F41" s="13" t="s">
        <v>167</v>
      </c>
      <c r="G41" s="13"/>
      <c r="H41" s="13">
        <v>15.99</v>
      </c>
      <c r="I41" s="13">
        <v>4913.22</v>
      </c>
      <c r="J41" s="13"/>
      <c r="K41" s="13"/>
      <c r="L41" s="13"/>
      <c r="M41" s="13"/>
      <c r="N41" s="13"/>
      <c r="O41" s="13"/>
      <c r="P41" s="13"/>
      <c r="Q41" s="13"/>
      <c r="R41" s="13">
        <v>13.32</v>
      </c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75">
        <v>2.67</v>
      </c>
      <c r="AF41" s="27">
        <v>15.99</v>
      </c>
      <c r="AG41" s="13"/>
      <c r="AH41" s="49"/>
      <c r="AI41" s="13"/>
      <c r="AJ41" s="13"/>
      <c r="AK41" s="13"/>
    </row>
    <row r="42" spans="1:37" x14ac:dyDescent="0.3">
      <c r="A42" s="14">
        <v>45006</v>
      </c>
      <c r="B42" s="13" t="s">
        <v>168</v>
      </c>
      <c r="C42" s="13" t="s">
        <v>190</v>
      </c>
      <c r="D42" s="13" t="s">
        <v>171</v>
      </c>
      <c r="E42" s="13" t="s">
        <v>181</v>
      </c>
      <c r="F42" s="13" t="s">
        <v>174</v>
      </c>
      <c r="G42" s="13"/>
      <c r="H42" s="13">
        <v>20.420000000000002</v>
      </c>
      <c r="I42" s="13">
        <v>4892.8</v>
      </c>
      <c r="J42" s="13"/>
      <c r="K42" s="13">
        <v>20.420000000000002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7">
        <v>20.420000000000002</v>
      </c>
      <c r="AG42" s="13"/>
      <c r="AH42" s="49"/>
      <c r="AI42" s="13"/>
      <c r="AJ42" s="13"/>
      <c r="AK42" s="13"/>
    </row>
    <row r="43" spans="1:37" x14ac:dyDescent="0.3">
      <c r="A43" s="14">
        <v>45009</v>
      </c>
      <c r="B43" s="13" t="s">
        <v>172</v>
      </c>
      <c r="C43" s="13" t="s">
        <v>80</v>
      </c>
      <c r="D43" s="13" t="s">
        <v>173</v>
      </c>
      <c r="E43" s="13" t="s">
        <v>182</v>
      </c>
      <c r="F43" s="13" t="s">
        <v>175</v>
      </c>
      <c r="G43" s="13"/>
      <c r="H43" s="13">
        <v>279.76</v>
      </c>
      <c r="I43" s="13">
        <v>4613.04</v>
      </c>
      <c r="J43" s="13">
        <v>279.76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27">
        <v>279.76</v>
      </c>
      <c r="AG43" s="13"/>
      <c r="AH43" s="49"/>
      <c r="AI43" s="13"/>
      <c r="AJ43" s="13"/>
      <c r="AK43" s="13"/>
    </row>
    <row r="44" spans="1:37" x14ac:dyDescent="0.3">
      <c r="A44" s="28" t="s">
        <v>147</v>
      </c>
      <c r="B44" s="13"/>
      <c r="C44" s="13"/>
      <c r="D44" s="13"/>
      <c r="E44" s="13"/>
      <c r="F44" s="13"/>
      <c r="G44" s="13">
        <f>SUM(G10:G43)</f>
        <v>6198.46</v>
      </c>
      <c r="H44" s="13">
        <v>5436.13</v>
      </c>
      <c r="I44" s="13"/>
      <c r="J44" s="13">
        <f>SUM(J10:J43)</f>
        <v>2674.6400000000003</v>
      </c>
      <c r="K44" s="13">
        <f>SUM(K10:K43)</f>
        <v>577.84999999999991</v>
      </c>
      <c r="L44" s="13">
        <f>SUM(L10:L43)</f>
        <v>584.72</v>
      </c>
      <c r="M44" s="13">
        <f>SUM(M10:M43)</f>
        <v>64</v>
      </c>
      <c r="N44" s="27">
        <f>SUM(N10:N42)</f>
        <v>175</v>
      </c>
      <c r="O44" s="27">
        <f>SUM(O10:O42)</f>
        <v>35</v>
      </c>
      <c r="P44" s="13">
        <v>0</v>
      </c>
      <c r="Q44" s="13">
        <f>SUM(Q10:Q42)</f>
        <v>79.02</v>
      </c>
      <c r="R44" s="13">
        <v>13.32</v>
      </c>
      <c r="S44" s="13"/>
      <c r="T44" s="13">
        <f>SUM(T10:T42)</f>
        <v>200.77</v>
      </c>
      <c r="U44" s="13">
        <v>8.99</v>
      </c>
      <c r="V44" s="13">
        <f>SUM(V10:V42)</f>
        <v>164</v>
      </c>
      <c r="W44" s="13">
        <f>SUM(W12:W42)</f>
        <v>144</v>
      </c>
      <c r="X44" s="13"/>
      <c r="Y44" s="13">
        <f>SUM(Y10:Y42)</f>
        <v>375</v>
      </c>
      <c r="Z44" s="13">
        <f>SUM(Z10:Z42)</f>
        <v>0</v>
      </c>
      <c r="AA44" s="13"/>
      <c r="AB44" s="13">
        <f>SUM(AB10:AB42)</f>
        <v>100</v>
      </c>
      <c r="AC44" s="13"/>
      <c r="AD44" s="13"/>
      <c r="AE44" s="79">
        <f>SUM(AE11:AE43)</f>
        <v>239.82</v>
      </c>
      <c r="AF44" s="13">
        <f>SUM(AF10:AF43)</f>
        <v>5436.13</v>
      </c>
      <c r="AG44" s="13">
        <f>SUM(AG10:AG42)</f>
        <v>5800</v>
      </c>
      <c r="AH44" s="49">
        <f>SUM(AH10:AH42)</f>
        <v>388.43</v>
      </c>
      <c r="AI44" s="13"/>
      <c r="AJ44" s="13">
        <f>SUM(AJ10:AJ42)</f>
        <v>10.029999999999999</v>
      </c>
      <c r="AK44" s="13">
        <f>SUM(AK10:AK42)</f>
        <v>6198.46</v>
      </c>
    </row>
    <row r="45" spans="1:37" x14ac:dyDescent="0.3">
      <c r="A45" s="71" t="s">
        <v>148</v>
      </c>
      <c r="B45" s="68"/>
      <c r="C45" s="68"/>
      <c r="D45" s="68"/>
      <c r="E45" s="68"/>
      <c r="F45" s="68"/>
      <c r="G45" s="68"/>
      <c r="H45" s="68"/>
      <c r="I45" s="71">
        <v>4613.04</v>
      </c>
      <c r="J45" s="68">
        <f t="shared" ref="J45:AB45" si="0">J7-J44</f>
        <v>10.359999999999673</v>
      </c>
      <c r="K45" s="68">
        <f t="shared" si="0"/>
        <v>37.150000000000091</v>
      </c>
      <c r="L45" s="68">
        <f t="shared" si="0"/>
        <v>-484.72</v>
      </c>
      <c r="M45" s="68">
        <f t="shared" si="0"/>
        <v>16</v>
      </c>
      <c r="N45" s="68">
        <f t="shared" si="0"/>
        <v>-65</v>
      </c>
      <c r="O45" s="68">
        <f t="shared" si="0"/>
        <v>40</v>
      </c>
      <c r="P45" s="68">
        <f t="shared" si="0"/>
        <v>100</v>
      </c>
      <c r="Q45" s="68">
        <f t="shared" si="0"/>
        <v>5.980000000000004</v>
      </c>
      <c r="R45" s="68">
        <f t="shared" si="0"/>
        <v>26.68</v>
      </c>
      <c r="S45" s="68">
        <f t="shared" si="0"/>
        <v>150</v>
      </c>
      <c r="T45" s="68">
        <f t="shared" si="0"/>
        <v>169.23</v>
      </c>
      <c r="U45" s="68">
        <f t="shared" si="0"/>
        <v>41.01</v>
      </c>
      <c r="V45" s="68">
        <f t="shared" si="0"/>
        <v>86</v>
      </c>
      <c r="W45" s="68">
        <f t="shared" si="0"/>
        <v>18</v>
      </c>
      <c r="X45" s="68">
        <f t="shared" si="0"/>
        <v>100</v>
      </c>
      <c r="Y45" s="68">
        <f t="shared" si="0"/>
        <v>-375</v>
      </c>
      <c r="Z45" s="68">
        <f t="shared" si="0"/>
        <v>100</v>
      </c>
      <c r="AA45" s="68">
        <f t="shared" si="0"/>
        <v>250</v>
      </c>
      <c r="AB45" s="68">
        <f t="shared" si="0"/>
        <v>20</v>
      </c>
      <c r="AC45" s="68"/>
      <c r="AD45" s="68">
        <f>AD7-AD44</f>
        <v>150</v>
      </c>
      <c r="AE45" s="68"/>
      <c r="AF45" s="68"/>
      <c r="AG45" s="68">
        <f>AG7-AG44</f>
        <v>0</v>
      </c>
      <c r="AH45" s="73">
        <f>AH44-AH7</f>
        <v>138.43</v>
      </c>
      <c r="AI45" s="68"/>
      <c r="AJ45" s="68">
        <f>AJ44-AJ7</f>
        <v>10.029999999999999</v>
      </c>
      <c r="AK45" s="68">
        <f>AK44-AK7</f>
        <v>148.46000000000004</v>
      </c>
    </row>
    <row r="48" spans="1:37" x14ac:dyDescent="0.3">
      <c r="A48" s="55" t="s">
        <v>183</v>
      </c>
      <c r="B48" s="16"/>
      <c r="C48" s="16"/>
      <c r="D48" s="65"/>
      <c r="E48" s="57" t="s">
        <v>185</v>
      </c>
      <c r="F48" s="58"/>
      <c r="G48" s="58"/>
      <c r="H48" s="58"/>
      <c r="I48" s="16"/>
      <c r="J48" s="64"/>
    </row>
    <row r="49" spans="1:10" x14ac:dyDescent="0.3">
      <c r="A49" s="17"/>
      <c r="B49" s="17"/>
      <c r="C49" s="17"/>
      <c r="D49" s="64"/>
      <c r="E49" s="59"/>
      <c r="F49" s="59"/>
      <c r="G49" s="59"/>
      <c r="H49" s="59"/>
      <c r="I49" s="17"/>
      <c r="J49" s="64"/>
    </row>
    <row r="50" spans="1:10" ht="18" x14ac:dyDescent="0.35">
      <c r="A50" s="18" t="s">
        <v>99</v>
      </c>
      <c r="B50" s="17"/>
      <c r="C50" s="19">
        <v>6156.19</v>
      </c>
      <c r="D50" s="65"/>
      <c r="E50" s="60" t="s">
        <v>11</v>
      </c>
      <c r="F50" s="59"/>
      <c r="G50" s="59"/>
      <c r="H50" s="61">
        <v>4613.04</v>
      </c>
      <c r="I50" s="17"/>
      <c r="J50" s="64"/>
    </row>
    <row r="51" spans="1:10" x14ac:dyDescent="0.3">
      <c r="A51" s="17"/>
      <c r="B51" s="17"/>
      <c r="C51" s="17"/>
      <c r="D51" s="64"/>
      <c r="E51" s="59"/>
      <c r="F51" s="59"/>
      <c r="G51" s="59"/>
      <c r="H51" s="59"/>
      <c r="I51" s="17"/>
      <c r="J51" s="64"/>
    </row>
    <row r="52" spans="1:10" ht="18" x14ac:dyDescent="0.35">
      <c r="A52" s="20" t="s">
        <v>100</v>
      </c>
      <c r="B52" s="21"/>
      <c r="C52" s="21"/>
      <c r="D52" s="65"/>
      <c r="E52" s="62" t="s">
        <v>112</v>
      </c>
      <c r="F52" s="62"/>
      <c r="G52" s="62"/>
      <c r="H52" s="62"/>
      <c r="I52" s="21"/>
      <c r="J52" s="64"/>
    </row>
    <row r="53" spans="1:10" x14ac:dyDescent="0.3">
      <c r="A53" s="22" t="s">
        <v>63</v>
      </c>
      <c r="B53" s="21"/>
      <c r="C53" s="21"/>
      <c r="D53" s="65"/>
      <c r="E53" s="62" t="s">
        <v>113</v>
      </c>
      <c r="F53" s="62"/>
      <c r="G53" s="62"/>
      <c r="H53" s="62">
        <v>1300</v>
      </c>
      <c r="I53" s="21"/>
      <c r="J53" s="64"/>
    </row>
    <row r="54" spans="1:10" x14ac:dyDescent="0.3">
      <c r="A54" s="21"/>
      <c r="B54" s="21"/>
      <c r="C54" s="21"/>
      <c r="D54" s="65"/>
      <c r="E54" s="62" t="s">
        <v>114</v>
      </c>
      <c r="F54" s="62"/>
      <c r="G54" s="62"/>
      <c r="H54" s="62">
        <v>100</v>
      </c>
      <c r="I54" s="21"/>
      <c r="J54" s="64"/>
    </row>
    <row r="55" spans="1:10" x14ac:dyDescent="0.3">
      <c r="A55" s="23" t="s">
        <v>101</v>
      </c>
      <c r="B55" s="21"/>
      <c r="C55" s="23">
        <f>SUM(C53:C54)</f>
        <v>0</v>
      </c>
      <c r="D55" s="64"/>
      <c r="E55" s="62" t="s">
        <v>186</v>
      </c>
      <c r="F55" s="63"/>
      <c r="G55" s="63"/>
      <c r="H55" s="62">
        <v>250</v>
      </c>
      <c r="I55" s="21"/>
      <c r="J55" s="64"/>
    </row>
    <row r="56" spans="1:10" x14ac:dyDescent="0.3">
      <c r="A56" s="23" t="s">
        <v>11</v>
      </c>
      <c r="B56" s="21"/>
      <c r="C56" s="23">
        <f>SUM(C50+C55)</f>
        <v>6156.19</v>
      </c>
      <c r="D56" s="65"/>
      <c r="E56" s="62" t="s">
        <v>187</v>
      </c>
      <c r="F56" s="63"/>
      <c r="G56" s="63"/>
      <c r="H56" s="62">
        <v>150</v>
      </c>
      <c r="I56" s="21"/>
      <c r="J56" s="64"/>
    </row>
    <row r="57" spans="1:10" x14ac:dyDescent="0.3">
      <c r="A57" s="24"/>
      <c r="B57" s="24"/>
      <c r="C57" s="24"/>
      <c r="D57" s="64"/>
      <c r="E57" s="62" t="s">
        <v>11</v>
      </c>
      <c r="F57" s="63"/>
      <c r="G57" s="63"/>
      <c r="H57" s="62">
        <v>2813.04</v>
      </c>
      <c r="I57" s="21"/>
      <c r="J57" s="64"/>
    </row>
    <row r="58" spans="1:10" ht="18" x14ac:dyDescent="0.35">
      <c r="A58" s="25" t="s">
        <v>102</v>
      </c>
      <c r="B58" s="24"/>
      <c r="C58" s="24"/>
      <c r="D58" s="65"/>
      <c r="E58" s="80"/>
      <c r="F58" s="81"/>
      <c r="G58" s="81"/>
      <c r="H58" s="81"/>
      <c r="I58" s="82"/>
      <c r="J58" s="64"/>
    </row>
    <row r="59" spans="1:10" x14ac:dyDescent="0.3">
      <c r="A59" s="26" t="s">
        <v>104</v>
      </c>
      <c r="B59" s="24"/>
      <c r="C59" s="24">
        <v>839.27</v>
      </c>
      <c r="D59" s="64"/>
      <c r="E59" s="81"/>
      <c r="F59" s="81"/>
      <c r="G59" s="81"/>
      <c r="H59" s="81"/>
      <c r="I59" s="82"/>
      <c r="J59" s="64"/>
    </row>
    <row r="60" spans="1:10" x14ac:dyDescent="0.3">
      <c r="A60" s="26" t="s">
        <v>105</v>
      </c>
      <c r="B60" s="24"/>
      <c r="C60" s="24">
        <v>61.22</v>
      </c>
      <c r="D60" s="65"/>
      <c r="E60" s="80"/>
      <c r="F60" s="81"/>
      <c r="G60" s="81"/>
      <c r="H60" s="80"/>
      <c r="I60" s="82"/>
      <c r="J60" s="64"/>
    </row>
    <row r="61" spans="1:10" x14ac:dyDescent="0.3">
      <c r="A61" s="26" t="s">
        <v>150</v>
      </c>
      <c r="B61" s="24"/>
      <c r="C61" s="24">
        <v>642.66</v>
      </c>
      <c r="D61" s="65"/>
      <c r="E61" s="80"/>
      <c r="F61" s="81"/>
      <c r="G61" s="81"/>
      <c r="H61" s="80"/>
      <c r="I61" s="56"/>
      <c r="J61" s="64"/>
    </row>
    <row r="62" spans="1:10" x14ac:dyDescent="0.3">
      <c r="A62" s="26"/>
      <c r="B62" s="24"/>
      <c r="C62" s="24"/>
      <c r="D62" s="65"/>
      <c r="E62" s="80"/>
      <c r="F62" s="81"/>
      <c r="G62" s="81"/>
      <c r="H62" s="80"/>
      <c r="I62" s="82"/>
      <c r="J62" s="64"/>
    </row>
    <row r="63" spans="1:10" x14ac:dyDescent="0.3">
      <c r="A63" s="26" t="s">
        <v>103</v>
      </c>
      <c r="B63" s="24"/>
      <c r="C63" s="26">
        <f>SUM(C59:C62)</f>
        <v>1543.15</v>
      </c>
      <c r="D63" s="64"/>
      <c r="E63" s="81"/>
      <c r="F63" s="81"/>
      <c r="G63" s="81"/>
      <c r="H63" s="80"/>
      <c r="I63" s="82"/>
      <c r="J63" s="64"/>
    </row>
    <row r="64" spans="1:10" x14ac:dyDescent="0.3">
      <c r="A64" s="17"/>
      <c r="B64" s="17"/>
      <c r="C64" s="17"/>
      <c r="D64" s="64"/>
      <c r="E64" s="81"/>
      <c r="F64" s="81"/>
      <c r="G64" s="81"/>
      <c r="H64" s="81"/>
      <c r="I64" s="82"/>
      <c r="J64" s="64"/>
    </row>
    <row r="65" spans="1:10" ht="18" x14ac:dyDescent="0.35">
      <c r="A65" s="18" t="s">
        <v>11</v>
      </c>
      <c r="B65" s="17"/>
      <c r="C65" s="19">
        <f>(C56-C63)</f>
        <v>4613.0399999999991</v>
      </c>
      <c r="D65" s="65"/>
      <c r="E65" s="60" t="s">
        <v>11</v>
      </c>
      <c r="F65" s="59"/>
      <c r="G65" s="59"/>
      <c r="H65" s="60">
        <v>2813.04</v>
      </c>
      <c r="I65" s="17"/>
      <c r="J65" s="64"/>
    </row>
    <row r="66" spans="1:10" x14ac:dyDescent="0.3">
      <c r="D66" s="65"/>
      <c r="E66" s="60" t="s">
        <v>188</v>
      </c>
      <c r="F66" s="60"/>
      <c r="G66" s="59"/>
      <c r="H66" s="60"/>
      <c r="I66" s="17"/>
      <c r="J66" s="64"/>
    </row>
  </sheetData>
  <phoneticPr fontId="4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Martin</dc:creator>
  <cp:lastModifiedBy>Rachel Freestone</cp:lastModifiedBy>
  <cp:lastPrinted>2023-02-13T13:02:48Z</cp:lastPrinted>
  <dcterms:created xsi:type="dcterms:W3CDTF">2022-05-23T14:36:55Z</dcterms:created>
  <dcterms:modified xsi:type="dcterms:W3CDTF">2023-04-21T11:54:54Z</dcterms:modified>
</cp:coreProperties>
</file>